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hesis Bismillah\Data SEM\SEM ALL BRAND\"/>
    </mc:Choice>
  </mc:AlternateContent>
  <bookViews>
    <workbookView xWindow="0" yWindow="0" windowWidth="23040" windowHeight="9096" firstSheet="1" activeTab="4"/>
  </bookViews>
  <sheets>
    <sheet name="Convergent Validity All" sheetId="1" r:id="rId1"/>
    <sheet name="Discriminant Validity All" sheetId="2" r:id="rId2"/>
    <sheet name="Reliabilitas dan Model" sheetId="4" r:id="rId3"/>
    <sheet name="Inner Model" sheetId="5" r:id="rId4"/>
    <sheet name="Bootstraping Uji Hipotesa" sheetId="6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" i="6" l="1"/>
  <c r="F72" i="5"/>
  <c r="F73" i="5"/>
  <c r="F74" i="5"/>
  <c r="F75" i="5"/>
  <c r="F76" i="5"/>
  <c r="F77" i="5"/>
  <c r="F78" i="5"/>
  <c r="F71" i="5"/>
  <c r="C72" i="5"/>
  <c r="C71" i="5"/>
  <c r="S77" i="5"/>
  <c r="S76" i="5"/>
  <c r="S75" i="5"/>
  <c r="S74" i="5"/>
  <c r="S73" i="5"/>
  <c r="S72" i="5"/>
  <c r="S71" i="5"/>
  <c r="S70" i="5"/>
  <c r="P71" i="5"/>
  <c r="P70" i="5"/>
  <c r="C19" i="5"/>
  <c r="P19" i="5"/>
  <c r="V3" i="6" l="1"/>
  <c r="V73" i="6"/>
  <c r="V72" i="6"/>
  <c r="V70" i="6"/>
  <c r="V68" i="6"/>
  <c r="V67" i="6"/>
  <c r="V66" i="6"/>
  <c r="V65" i="6"/>
  <c r="V64" i="6"/>
  <c r="V63" i="6"/>
  <c r="V62" i="6"/>
  <c r="V61" i="6"/>
  <c r="V60" i="6"/>
  <c r="V58" i="6"/>
  <c r="V57" i="6"/>
  <c r="V56" i="6"/>
  <c r="V53" i="6"/>
  <c r="V52" i="6"/>
  <c r="V49" i="6"/>
  <c r="V48" i="6"/>
  <c r="V47" i="6"/>
  <c r="V46" i="6"/>
  <c r="V45" i="6"/>
  <c r="V44" i="6"/>
  <c r="V43" i="6"/>
  <c r="V42" i="6"/>
  <c r="V41" i="6"/>
  <c r="V40" i="6"/>
  <c r="V39" i="6"/>
  <c r="V38" i="6"/>
  <c r="V37" i="6"/>
  <c r="V36" i="6"/>
  <c r="V35" i="6"/>
  <c r="V34" i="6"/>
  <c r="V31" i="6"/>
  <c r="V30" i="6"/>
  <c r="V28" i="6"/>
  <c r="V26" i="6"/>
  <c r="V25" i="6"/>
  <c r="V24" i="6"/>
  <c r="V15" i="6"/>
  <c r="V14" i="6"/>
  <c r="V13" i="6"/>
  <c r="V12" i="6"/>
  <c r="V11" i="6"/>
  <c r="V10" i="6"/>
  <c r="V9" i="6"/>
  <c r="V8" i="6"/>
  <c r="V7" i="6"/>
  <c r="V6" i="6"/>
  <c r="V5" i="6"/>
  <c r="V4" i="6"/>
  <c r="I11" i="4" l="1"/>
  <c r="H11" i="4"/>
  <c r="E11" i="4"/>
  <c r="D11" i="4"/>
  <c r="I10" i="4"/>
  <c r="H10" i="4"/>
  <c r="E10" i="4"/>
  <c r="D10" i="4"/>
  <c r="I9" i="4"/>
  <c r="H9" i="4"/>
  <c r="E9" i="4"/>
  <c r="D9" i="4"/>
  <c r="I8" i="4"/>
  <c r="H8" i="4"/>
  <c r="E8" i="4"/>
  <c r="D8" i="4"/>
  <c r="I7" i="4"/>
  <c r="H7" i="4"/>
  <c r="E7" i="4"/>
  <c r="D7" i="4"/>
  <c r="I6" i="4"/>
  <c r="H6" i="4"/>
  <c r="E6" i="4"/>
  <c r="D6" i="4"/>
  <c r="I5" i="4"/>
  <c r="H5" i="4"/>
  <c r="E5" i="4"/>
  <c r="D5" i="4"/>
  <c r="I4" i="4"/>
  <c r="H4" i="4"/>
  <c r="E4" i="4"/>
  <c r="D4" i="4"/>
  <c r="S78" i="5"/>
  <c r="P72" i="5"/>
  <c r="K106" i="2"/>
  <c r="K105" i="2"/>
  <c r="K103" i="2"/>
  <c r="K101" i="2"/>
  <c r="K100" i="2"/>
  <c r="K99" i="2"/>
  <c r="K98" i="2"/>
  <c r="K97" i="2"/>
  <c r="K96" i="2"/>
  <c r="K95" i="2"/>
  <c r="K94" i="2"/>
  <c r="K93" i="2"/>
  <c r="K91" i="2"/>
  <c r="K90" i="2"/>
  <c r="K89" i="2"/>
  <c r="K86" i="2"/>
  <c r="K85" i="2"/>
  <c r="K82" i="2"/>
  <c r="K81" i="2"/>
  <c r="K80" i="2"/>
  <c r="K79" i="2"/>
  <c r="K78" i="2"/>
  <c r="K77" i="2"/>
  <c r="K76" i="2"/>
  <c r="K75" i="2"/>
  <c r="K74" i="2"/>
  <c r="K73" i="2"/>
  <c r="K72" i="2"/>
  <c r="K71" i="2"/>
  <c r="K70" i="2"/>
  <c r="K69" i="2"/>
  <c r="K68" i="2"/>
  <c r="K67" i="2"/>
  <c r="K64" i="2"/>
  <c r="K63" i="2"/>
  <c r="K61" i="2"/>
  <c r="K59" i="2"/>
  <c r="K58" i="2"/>
  <c r="K57" i="2"/>
  <c r="L106" i="1"/>
  <c r="K106" i="1"/>
  <c r="L105" i="1"/>
  <c r="K105" i="1"/>
  <c r="L104" i="1"/>
  <c r="K104" i="1"/>
  <c r="L103" i="1"/>
  <c r="K103" i="1"/>
  <c r="L102" i="1"/>
  <c r="K102" i="1"/>
  <c r="L101" i="1"/>
  <c r="K101" i="1"/>
  <c r="L100" i="1"/>
  <c r="K100" i="1"/>
  <c r="L99" i="1"/>
  <c r="K99" i="1"/>
  <c r="L98" i="1"/>
  <c r="K98" i="1"/>
  <c r="L97" i="1"/>
  <c r="K97" i="1"/>
  <c r="L96" i="1"/>
  <c r="K96" i="1"/>
  <c r="L95" i="1"/>
  <c r="K95" i="1"/>
  <c r="L94" i="1"/>
  <c r="K94" i="1"/>
  <c r="L93" i="1"/>
  <c r="K93" i="1"/>
  <c r="L92" i="1"/>
  <c r="K92" i="1"/>
  <c r="L91" i="1"/>
  <c r="K91" i="1"/>
  <c r="L90" i="1"/>
  <c r="K90" i="1"/>
  <c r="L89" i="1"/>
  <c r="K89" i="1"/>
  <c r="L88" i="1"/>
  <c r="K88" i="1"/>
  <c r="L87" i="1"/>
  <c r="K87" i="1"/>
  <c r="L86" i="1"/>
  <c r="K86" i="1"/>
  <c r="L85" i="1"/>
  <c r="K85" i="1"/>
  <c r="L84" i="1"/>
  <c r="K84" i="1"/>
  <c r="L83" i="1"/>
  <c r="K83" i="1"/>
  <c r="L82" i="1"/>
  <c r="K82" i="1"/>
  <c r="L81" i="1"/>
  <c r="K81" i="1"/>
  <c r="L80" i="1"/>
  <c r="K80" i="1"/>
  <c r="L79" i="1"/>
  <c r="K79" i="1"/>
  <c r="L78" i="1"/>
  <c r="K78" i="1"/>
  <c r="L77" i="1"/>
  <c r="K77" i="1"/>
  <c r="L76" i="1"/>
  <c r="K76" i="1"/>
  <c r="L75" i="1"/>
  <c r="K75" i="1"/>
  <c r="L74" i="1"/>
  <c r="K74" i="1"/>
  <c r="L73" i="1"/>
  <c r="K73" i="1"/>
  <c r="L72" i="1"/>
  <c r="K72" i="1"/>
  <c r="L71" i="1"/>
  <c r="K71" i="1"/>
  <c r="L70" i="1"/>
  <c r="K70" i="1"/>
  <c r="L69" i="1"/>
  <c r="K69" i="1"/>
  <c r="L68" i="1"/>
  <c r="K68" i="1"/>
  <c r="L67" i="1"/>
  <c r="K67" i="1"/>
  <c r="L66" i="1"/>
  <c r="K66" i="1"/>
  <c r="L65" i="1"/>
  <c r="K65" i="1"/>
  <c r="P64" i="1"/>
  <c r="L64" i="1"/>
  <c r="K64" i="1"/>
  <c r="P63" i="1"/>
  <c r="L63" i="1"/>
  <c r="K63" i="1"/>
  <c r="P62" i="1"/>
  <c r="L62" i="1"/>
  <c r="K62" i="1"/>
  <c r="P61" i="1"/>
  <c r="L61" i="1"/>
  <c r="K61" i="1"/>
  <c r="P60" i="1"/>
  <c r="L60" i="1"/>
  <c r="K60" i="1"/>
  <c r="P59" i="1"/>
  <c r="L59" i="1"/>
  <c r="K59" i="1"/>
  <c r="P58" i="1"/>
  <c r="L58" i="1"/>
  <c r="K58" i="1"/>
  <c r="P57" i="1"/>
  <c r="L57" i="1"/>
  <c r="K57" i="1"/>
  <c r="L73" i="6" l="1"/>
  <c r="L72" i="6"/>
  <c r="L71" i="6"/>
  <c r="L70" i="6"/>
  <c r="L69" i="6"/>
  <c r="L68" i="6"/>
  <c r="L67" i="6"/>
  <c r="L66" i="6"/>
  <c r="L65" i="6"/>
  <c r="L64" i="6"/>
  <c r="L63" i="6"/>
  <c r="L62" i="6"/>
  <c r="L61" i="6"/>
  <c r="L60" i="6"/>
  <c r="L59" i="6"/>
  <c r="L58" i="6"/>
  <c r="L57" i="6"/>
  <c r="L56" i="6"/>
  <c r="L55" i="6"/>
  <c r="L54" i="6"/>
  <c r="L53" i="6"/>
  <c r="L52" i="6"/>
  <c r="L51" i="6"/>
  <c r="L50" i="6"/>
  <c r="L49" i="6"/>
  <c r="L48" i="6"/>
  <c r="L47" i="6"/>
  <c r="L46" i="6"/>
  <c r="L45" i="6"/>
  <c r="L44" i="6"/>
  <c r="L43" i="6"/>
  <c r="L42" i="6"/>
  <c r="L41" i="6"/>
  <c r="L40" i="6"/>
  <c r="L39" i="6"/>
  <c r="L38" i="6"/>
  <c r="L37" i="6"/>
  <c r="L36" i="6"/>
  <c r="L35" i="6"/>
  <c r="L34" i="6"/>
  <c r="L33" i="6"/>
  <c r="L32" i="6"/>
  <c r="L31" i="6"/>
  <c r="L30" i="6"/>
  <c r="L29" i="6"/>
  <c r="L28" i="6"/>
  <c r="L27" i="6"/>
  <c r="L26" i="6"/>
  <c r="L25" i="6"/>
  <c r="L24" i="6"/>
  <c r="L15" i="6" l="1"/>
  <c r="L14" i="6"/>
  <c r="L13" i="6"/>
  <c r="L12" i="6"/>
  <c r="L11" i="6"/>
  <c r="L10" i="6"/>
  <c r="L9" i="6"/>
  <c r="L8" i="6"/>
  <c r="L7" i="6"/>
  <c r="L6" i="6"/>
  <c r="L5" i="6"/>
  <c r="L4" i="6"/>
  <c r="F79" i="5"/>
  <c r="C73" i="5"/>
  <c r="I22" i="4" l="1"/>
  <c r="H22" i="4"/>
  <c r="I21" i="4"/>
  <c r="H21" i="4"/>
  <c r="I20" i="4"/>
  <c r="H20" i="4"/>
  <c r="I19" i="4"/>
  <c r="H19" i="4"/>
  <c r="I18" i="4"/>
  <c r="H18" i="4"/>
  <c r="I17" i="4"/>
  <c r="H17" i="4"/>
  <c r="I16" i="4"/>
  <c r="H16" i="4"/>
  <c r="I15" i="4"/>
  <c r="H15" i="4"/>
  <c r="E22" i="4"/>
  <c r="E21" i="4"/>
  <c r="E20" i="4"/>
  <c r="E19" i="4"/>
  <c r="E18" i="4"/>
  <c r="E17" i="4"/>
  <c r="E16" i="4"/>
  <c r="E15" i="4"/>
  <c r="D22" i="4"/>
  <c r="D21" i="4"/>
  <c r="D20" i="4"/>
  <c r="D19" i="4"/>
  <c r="D18" i="4"/>
  <c r="D17" i="4"/>
  <c r="D16" i="4"/>
  <c r="D15" i="4"/>
  <c r="K52" i="2" l="1"/>
  <c r="K51" i="2"/>
  <c r="K50" i="2"/>
  <c r="K49" i="2"/>
  <c r="K48" i="2"/>
  <c r="K47" i="2"/>
  <c r="K46" i="2"/>
  <c r="K45" i="2"/>
  <c r="K44" i="2"/>
  <c r="K43" i="2"/>
  <c r="K42" i="2"/>
  <c r="K41" i="2"/>
  <c r="K40" i="2"/>
  <c r="K39" i="2"/>
  <c r="K38" i="2"/>
  <c r="K37" i="2"/>
  <c r="K36" i="2"/>
  <c r="K35" i="2"/>
  <c r="K34" i="2"/>
  <c r="K33" i="2"/>
  <c r="K32" i="2"/>
  <c r="K31" i="2"/>
  <c r="K30" i="2"/>
  <c r="K29" i="2"/>
  <c r="K28" i="2"/>
  <c r="K27" i="2"/>
  <c r="K26" i="2"/>
  <c r="K25" i="2"/>
  <c r="K24" i="2"/>
  <c r="K23" i="2"/>
  <c r="K22" i="2"/>
  <c r="K21" i="2"/>
  <c r="K20" i="2"/>
  <c r="K19" i="2"/>
  <c r="K18" i="2"/>
  <c r="K17" i="2"/>
  <c r="K16" i="2"/>
  <c r="K15" i="2"/>
  <c r="K14" i="2"/>
  <c r="K13" i="2"/>
  <c r="K12" i="2"/>
  <c r="K11" i="2"/>
  <c r="K10" i="2"/>
  <c r="K9" i="2"/>
  <c r="K8" i="2"/>
  <c r="K7" i="2"/>
  <c r="K6" i="2"/>
  <c r="K5" i="2"/>
  <c r="K4" i="2"/>
  <c r="K3" i="2"/>
  <c r="L53" i="1"/>
  <c r="K53" i="1"/>
  <c r="L52" i="1"/>
  <c r="K52" i="1"/>
  <c r="L51" i="1"/>
  <c r="K51" i="1"/>
  <c r="L50" i="1"/>
  <c r="K50" i="1"/>
  <c r="L49" i="1"/>
  <c r="K49" i="1"/>
  <c r="L48" i="1"/>
  <c r="K48" i="1"/>
  <c r="L47" i="1"/>
  <c r="K47" i="1"/>
  <c r="L46" i="1"/>
  <c r="K46" i="1"/>
  <c r="L45" i="1"/>
  <c r="K45" i="1"/>
  <c r="L44" i="1"/>
  <c r="K44" i="1"/>
  <c r="L43" i="1"/>
  <c r="K43" i="1"/>
  <c r="L42" i="1"/>
  <c r="K42" i="1"/>
  <c r="L41" i="1"/>
  <c r="K41" i="1"/>
  <c r="L40" i="1"/>
  <c r="K40" i="1"/>
  <c r="L39" i="1"/>
  <c r="K39" i="1"/>
  <c r="L38" i="1"/>
  <c r="K38" i="1"/>
  <c r="L37" i="1"/>
  <c r="K37" i="1"/>
  <c r="L36" i="1"/>
  <c r="K36" i="1"/>
  <c r="L35" i="1"/>
  <c r="K35" i="1"/>
  <c r="L34" i="1"/>
  <c r="K34" i="1"/>
  <c r="L33" i="1"/>
  <c r="K33" i="1"/>
  <c r="L32" i="1"/>
  <c r="K32" i="1"/>
  <c r="L31" i="1"/>
  <c r="K31" i="1"/>
  <c r="L30" i="1"/>
  <c r="K30" i="1"/>
  <c r="L29" i="1"/>
  <c r="K29" i="1"/>
  <c r="L28" i="1"/>
  <c r="K28" i="1"/>
  <c r="L27" i="1"/>
  <c r="K27" i="1"/>
  <c r="L26" i="1"/>
  <c r="K26" i="1"/>
  <c r="L25" i="1"/>
  <c r="K25" i="1"/>
  <c r="L24" i="1"/>
  <c r="K24" i="1"/>
  <c r="L23" i="1"/>
  <c r="K23" i="1"/>
  <c r="L22" i="1"/>
  <c r="K22" i="1"/>
  <c r="L21" i="1"/>
  <c r="K21" i="1"/>
  <c r="L20" i="1"/>
  <c r="K20" i="1"/>
  <c r="L19" i="1"/>
  <c r="K19" i="1"/>
  <c r="L18" i="1"/>
  <c r="K18" i="1"/>
  <c r="L17" i="1"/>
  <c r="K17" i="1"/>
  <c r="L16" i="1"/>
  <c r="K16" i="1"/>
  <c r="L15" i="1"/>
  <c r="K15" i="1"/>
  <c r="L14" i="1"/>
  <c r="K14" i="1"/>
  <c r="L13" i="1"/>
  <c r="K13" i="1"/>
  <c r="L12" i="1"/>
  <c r="K12" i="1"/>
  <c r="P11" i="1"/>
  <c r="L11" i="1"/>
  <c r="K11" i="1"/>
  <c r="P10" i="1"/>
  <c r="L10" i="1"/>
  <c r="K10" i="1"/>
  <c r="P9" i="1"/>
  <c r="L9" i="1"/>
  <c r="K9" i="1"/>
  <c r="P8" i="1"/>
  <c r="L8" i="1"/>
  <c r="K8" i="1"/>
  <c r="P7" i="1"/>
  <c r="L7" i="1"/>
  <c r="K7" i="1"/>
  <c r="P6" i="1"/>
  <c r="L6" i="1"/>
  <c r="K6" i="1"/>
  <c r="P5" i="1"/>
  <c r="L5" i="1"/>
  <c r="K5" i="1"/>
  <c r="P4" i="1"/>
  <c r="L4" i="1"/>
  <c r="K4" i="1"/>
</calcChain>
</file>

<file path=xl/sharedStrings.xml><?xml version="1.0" encoding="utf-8"?>
<sst xmlns="http://schemas.openxmlformats.org/spreadsheetml/2006/main" count="1499" uniqueCount="191">
  <si>
    <t>Loading Factor</t>
  </si>
  <si>
    <t>AVE</t>
  </si>
  <si>
    <t>Indikator</t>
  </si>
  <si>
    <t>Pembelian</t>
  </si>
  <si>
    <t>Persepsi Harga</t>
  </si>
  <si>
    <t>Persepsi Penjualan Kendaraan</t>
  </si>
  <si>
    <t>Persepsi Produk</t>
  </si>
  <si>
    <t>Persepsi Program Loyalitas</t>
  </si>
  <si>
    <t>Persepsi Promosi</t>
  </si>
  <si>
    <t>Persepsi Tempat</t>
  </si>
  <si>
    <t>Sikap</t>
  </si>
  <si>
    <t>Confirmatory Research &gt; 0.70</t>
  </si>
  <si>
    <t>Exploratory Research &gt; 0.60</t>
  </si>
  <si>
    <t>Konstruk</t>
  </si>
  <si>
    <t>AVE &gt; 0,50</t>
  </si>
  <si>
    <t>P1</t>
  </si>
  <si>
    <t/>
  </si>
  <si>
    <t>PH1</t>
  </si>
  <si>
    <t>PH2</t>
  </si>
  <si>
    <t>PH3</t>
  </si>
  <si>
    <t>PH4</t>
  </si>
  <si>
    <t>PH5</t>
  </si>
  <si>
    <t>PH6</t>
  </si>
  <si>
    <t>PP1</t>
  </si>
  <si>
    <t>PP2</t>
  </si>
  <si>
    <t>PP3</t>
  </si>
  <si>
    <t>PP4</t>
  </si>
  <si>
    <t>PP5</t>
  </si>
  <si>
    <t>PP6</t>
  </si>
  <si>
    <t>PP7</t>
  </si>
  <si>
    <t>PP8</t>
  </si>
  <si>
    <t>PPK 1</t>
  </si>
  <si>
    <t>PPK 2</t>
  </si>
  <si>
    <t>PPK 3</t>
  </si>
  <si>
    <t>PPK 4</t>
  </si>
  <si>
    <t>PPK 5</t>
  </si>
  <si>
    <t>PPK 6</t>
  </si>
  <si>
    <t>PPL 1</t>
  </si>
  <si>
    <t>PPL 2</t>
  </si>
  <si>
    <t>PPL 3</t>
  </si>
  <si>
    <t>PPL 4</t>
  </si>
  <si>
    <t>PPL 5</t>
  </si>
  <si>
    <t>PPR1</t>
  </si>
  <si>
    <t>PPR2</t>
  </si>
  <si>
    <t>PPR3</t>
  </si>
  <si>
    <t>PPR4</t>
  </si>
  <si>
    <t>PPR5</t>
  </si>
  <si>
    <t>PPR6</t>
  </si>
  <si>
    <t>PPR7</t>
  </si>
  <si>
    <t>PPR8</t>
  </si>
  <si>
    <t>PPR9</t>
  </si>
  <si>
    <t>PT1</t>
  </si>
  <si>
    <t>PT2</t>
  </si>
  <si>
    <t>PT3</t>
  </si>
  <si>
    <t>PT4</t>
  </si>
  <si>
    <t>PT5</t>
  </si>
  <si>
    <t>SI 1</t>
  </si>
  <si>
    <t>SI 10</t>
  </si>
  <si>
    <t>SI 2</t>
  </si>
  <si>
    <t>SI 3</t>
  </si>
  <si>
    <t>SI 4</t>
  </si>
  <si>
    <t>SI 5</t>
  </si>
  <si>
    <t>SI 6</t>
  </si>
  <si>
    <t>SI 7</t>
  </si>
  <si>
    <t>SI 8</t>
  </si>
  <si>
    <t>SI 9</t>
  </si>
  <si>
    <t>Cross Loading</t>
  </si>
  <si>
    <t>&gt; 0,7 dari setiap variabel</t>
  </si>
  <si>
    <t>Fornell-Larcker Criterion</t>
  </si>
  <si>
    <t>Semua akar kuadrat AVE memenuhi syarat dengan nilai lebih besar dari korelasi masing - masing konstruk, kecuali pada konstruk persepsi produk</t>
  </si>
  <si>
    <t>Cronbach's Alpha</t>
  </si>
  <si>
    <t>Composite Reliability</t>
  </si>
  <si>
    <t>Reliabilitas</t>
  </si>
  <si>
    <t>Confirmatory &gt;0.7</t>
  </si>
  <si>
    <t>Exploratory &gt;0.6</t>
  </si>
  <si>
    <t>Exploratory 0.6-0.7</t>
  </si>
  <si>
    <t>R Square</t>
  </si>
  <si>
    <t>R Square Adjusted</t>
  </si>
  <si>
    <t>Kuat</t>
  </si>
  <si>
    <t>Moderate</t>
  </si>
  <si>
    <t>Lemah</t>
  </si>
  <si>
    <t>Model</t>
  </si>
  <si>
    <t>Nilai R Square (Hair et al. 2011)</t>
  </si>
  <si>
    <t>Nilai R Square (Chin 1998)</t>
  </si>
  <si>
    <t>1. Uji Nilai R Squares</t>
  </si>
  <si>
    <t>2. Uji Nilai Q2 (Predictive Relevance)</t>
  </si>
  <si>
    <t>Q2= 1-(1-R1kuadrat)(1-R2kuadrat)</t>
  </si>
  <si>
    <t xml:space="preserve">Q2= </t>
  </si>
  <si>
    <t xml:space="preserve">Nilai Q2 &gt; 0 </t>
  </si>
  <si>
    <t>Model mempunyai predictive relevance</t>
  </si>
  <si>
    <t>Nilai Q2</t>
  </si>
  <si>
    <t>3. Uji Nilai f2</t>
  </si>
  <si>
    <t>Effect Size</t>
  </si>
  <si>
    <t>Kategori Kecil</t>
  </si>
  <si>
    <t>Kategori Besar dan Kecil</t>
  </si>
  <si>
    <t>Kecil</t>
  </si>
  <si>
    <t>Besar</t>
  </si>
  <si>
    <t>Avg</t>
  </si>
  <si>
    <t>Nilai GoF</t>
  </si>
  <si>
    <t>4. Uji Nilai GOF (Validasi Model)</t>
  </si>
  <si>
    <t>Small</t>
  </si>
  <si>
    <t>Medium</t>
  </si>
  <si>
    <t>Large</t>
  </si>
  <si>
    <t>(large)</t>
  </si>
  <si>
    <t>t-value</t>
  </si>
  <si>
    <t>Significant level</t>
  </si>
  <si>
    <t>Original Sample (O)</t>
  </si>
  <si>
    <t>Sample Mean (M)</t>
  </si>
  <si>
    <t>Standard Deviation (STDEV)</t>
  </si>
  <si>
    <t>T Statistics (|O/STDEV|)</t>
  </si>
  <si>
    <t>P Values</t>
  </si>
  <si>
    <t>Persepsi Harga -&gt; Pembelian</t>
  </si>
  <si>
    <t>Persepsi Harga -&gt; Sikap</t>
  </si>
  <si>
    <t>Persepsi Penjualan Kendaraan -&gt; Pembelian</t>
  </si>
  <si>
    <t>Persepsi Penjualan Kendaraan -&gt; Sikap</t>
  </si>
  <si>
    <t>Persepsi Produk -&gt; Pembelian</t>
  </si>
  <si>
    <t>Persepsi Produk -&gt; Sikap</t>
  </si>
  <si>
    <t>Persepsi Program Loyalitas -&gt; Pembelian</t>
  </si>
  <si>
    <t>Persepsi Program Loyalitas -&gt; Sikap</t>
  </si>
  <si>
    <t>Persepsi Promosi -&gt; Pembelian</t>
  </si>
  <si>
    <t>Persepsi Promosi -&gt; Sikap</t>
  </si>
  <si>
    <t>Persepsi Tempat -&gt; Pembelian</t>
  </si>
  <si>
    <t>Persepsi Tempat -&gt; Sikap</t>
  </si>
  <si>
    <t>Sikap -&gt; Pembelian</t>
  </si>
  <si>
    <t>Significant Level 5%</t>
  </si>
  <si>
    <t>Significant</t>
  </si>
  <si>
    <t>Hipotesis Signifikan</t>
  </si>
  <si>
    <t>P1 &lt;- Pembelian</t>
  </si>
  <si>
    <t>PH1 &lt;- Persepsi Harga</t>
  </si>
  <si>
    <t>PH2 &lt;- Persepsi Harga</t>
  </si>
  <si>
    <t>PH3 &lt;- Persepsi Harga</t>
  </si>
  <si>
    <t>PH4 &lt;- Persepsi Harga</t>
  </si>
  <si>
    <t>PH5 &lt;- Persepsi Harga</t>
  </si>
  <si>
    <t>PH6 &lt;- Persepsi Harga</t>
  </si>
  <si>
    <t>PP1 &lt;- Persepsi Produk</t>
  </si>
  <si>
    <t>PP2 &lt;- Persepsi Produk</t>
  </si>
  <si>
    <t>PP3 &lt;- Persepsi Produk</t>
  </si>
  <si>
    <t>PP4 &lt;- Persepsi Produk</t>
  </si>
  <si>
    <t>PP5 &lt;- Persepsi Produk</t>
  </si>
  <si>
    <t>PP6 &lt;- Persepsi Produk</t>
  </si>
  <si>
    <t>PP7 &lt;- Persepsi Produk</t>
  </si>
  <si>
    <t>PP8 &lt;- Persepsi Produk</t>
  </si>
  <si>
    <t>PPK 1 &lt;- Persepsi Penjualan Kendaraan</t>
  </si>
  <si>
    <t>PPK 2 &lt;- Persepsi Penjualan Kendaraan</t>
  </si>
  <si>
    <t>PPK 3 &lt;- Persepsi Penjualan Kendaraan</t>
  </si>
  <si>
    <t>PPK 4 &lt;- Persepsi Penjualan Kendaraan</t>
  </si>
  <si>
    <t>PPK 5 &lt;- Persepsi Penjualan Kendaraan</t>
  </si>
  <si>
    <t>PPK 6 &lt;- Persepsi Penjualan Kendaraan</t>
  </si>
  <si>
    <t>PPL 1 &lt;- Persepsi Program Loyalitas</t>
  </si>
  <si>
    <t>PPL 2 &lt;- Persepsi Program Loyalitas</t>
  </si>
  <si>
    <t>PPL 3 &lt;- Persepsi Program Loyalitas</t>
  </si>
  <si>
    <t>PPL 4 &lt;- Persepsi Program Loyalitas</t>
  </si>
  <si>
    <t>PPL 5 &lt;- Persepsi Program Loyalitas</t>
  </si>
  <si>
    <t>PPR1 &lt;- Persepsi Promosi</t>
  </si>
  <si>
    <t>PPR2 &lt;- Persepsi Promosi</t>
  </si>
  <si>
    <t>PPR3 &lt;- Persepsi Promosi</t>
  </si>
  <si>
    <t>PPR4 &lt;- Persepsi Promosi</t>
  </si>
  <si>
    <t>PPR5 &lt;- Persepsi Promosi</t>
  </si>
  <si>
    <t>PPR6 &lt;- Persepsi Promosi</t>
  </si>
  <si>
    <t>PPR7 &lt;- Persepsi Promosi</t>
  </si>
  <si>
    <t>PPR8 &lt;- Persepsi Promosi</t>
  </si>
  <si>
    <t>PPR9 &lt;- Persepsi Promosi</t>
  </si>
  <si>
    <t>PT1 &lt;- Persepsi Tempat</t>
  </si>
  <si>
    <t>PT2 &lt;- Persepsi Tempat</t>
  </si>
  <si>
    <t>PT3 &lt;- Persepsi Tempat</t>
  </si>
  <si>
    <t>PT4 &lt;- Persepsi Tempat</t>
  </si>
  <si>
    <t>PT5 &lt;- Persepsi Tempat</t>
  </si>
  <si>
    <t>SI 1 &lt;- Sikap</t>
  </si>
  <si>
    <t>SI 10 &lt;- Sikap</t>
  </si>
  <si>
    <t>SI 2 &lt;- Sikap</t>
  </si>
  <si>
    <t>SI 3 &lt;- Sikap</t>
  </si>
  <si>
    <t>SI 4 &lt;- Sikap</t>
  </si>
  <si>
    <t>SI 5 &lt;- Sikap</t>
  </si>
  <si>
    <t>SI 6 &lt;- Sikap</t>
  </si>
  <si>
    <t>SI 7 &lt;- Sikap</t>
  </si>
  <si>
    <t>SI 8 &lt;- Sikap</t>
  </si>
  <si>
    <t>SI 9 &lt;- Sikap</t>
  </si>
  <si>
    <t>Outer Loading</t>
  </si>
  <si>
    <t>&gt; 0,5</t>
  </si>
  <si>
    <t>Loading Factor After Delete</t>
  </si>
  <si>
    <t>Cross Loading After Delete Indikator</t>
  </si>
  <si>
    <t>Semua akar kuadrat AVE memenuhi syarat dengan nilai lebih besar dari korelasi masing - masing konstruk</t>
  </si>
  <si>
    <t>1. Uji Nilai R Squares After Delete</t>
  </si>
  <si>
    <t>Q2= 1-(1-0.071x0.071)(1-0.639x0.639)</t>
  </si>
  <si>
    <t>3. Uji Nilai f2 After Delete Indikator</t>
  </si>
  <si>
    <t>2. Uji Nilai Q2 (Predictive Relevance) After Delete Indikator</t>
  </si>
  <si>
    <t>4. Uji Nilai GOF (Validasi Model) after delete indikator</t>
  </si>
  <si>
    <t>Reliabilitas After Delete Indikator</t>
  </si>
  <si>
    <t>Outer Loading After Delete</t>
  </si>
  <si>
    <t>Q2= 1-(1-0.035x0.035)(1-0.574x0.574)</t>
  </si>
  <si>
    <t>Kategori Kecil dan Moderate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</si>
</sst>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000"/>
    <numFmt numFmtId="165" formatCode="##,##0.000"/>
    <numFmt numFmtId="166" formatCode="#,##0.00000"/>
    <numFmt numFmtId="167" formatCode="#,##0.000"/>
  </numFmts>
  <fonts count="25" x14ac:knownFonts="1">
    <font>
      <sz val="11"/>
      <color indexed="8"/>
      <name val="Calibri"/>
      <family val="2"/>
      <scheme val="minor"/>
    </font>
    <font>
      <b/>
      <sz val="14"/>
      <color indexed="8"/>
      <name val="Times New Roman"/>
      <family val="1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</font>
    <font>
      <b/>
      <sz val="11"/>
      <color rgb="FFFF0000"/>
      <name val="Times New Roman"/>
      <family val="1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b/>
      <sz val="12"/>
      <color rgb="FFFF0000"/>
      <name val="Times New Roman"/>
      <family val="1"/>
    </font>
    <font>
      <sz val="11"/>
      <color theme="1"/>
      <name val="Times New Roman"/>
      <family val="1"/>
    </font>
    <font>
      <b/>
      <sz val="10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rgb="FFFF0000"/>
      <name val="Arial"/>
      <family val="2"/>
    </font>
    <font>
      <b/>
      <sz val="10"/>
      <color indexed="8"/>
      <name val="Times New Roman"/>
      <family val="1"/>
    </font>
    <font>
      <b/>
      <sz val="10"/>
      <color indexed="17"/>
      <name val="Times New Roman"/>
      <family val="1"/>
    </font>
    <font>
      <b/>
      <sz val="10"/>
      <color indexed="16"/>
      <name val="Times New Roman"/>
      <family val="1"/>
    </font>
    <font>
      <sz val="14"/>
      <color indexed="8"/>
      <name val="Times New Roman"/>
      <family val="1"/>
    </font>
    <font>
      <b/>
      <sz val="10"/>
      <color indexed="16"/>
      <name val="Arial"/>
      <family val="2"/>
    </font>
    <font>
      <b/>
      <sz val="10"/>
      <color indexed="17"/>
      <name val="Arial"/>
      <family val="2"/>
    </font>
    <font>
      <sz val="10"/>
      <color theme="1"/>
      <name val="Arial"/>
      <family val="2"/>
    </font>
    <font>
      <b/>
      <sz val="10"/>
      <color theme="9" tint="-0.249977111117893"/>
      <name val="Times New Roman"/>
      <family val="1"/>
    </font>
    <font>
      <b/>
      <sz val="10"/>
      <color theme="1"/>
      <name val="Arial"/>
      <family val="2"/>
    </font>
    <font>
      <b/>
      <sz val="10"/>
      <color rgb="FF00B05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/>
    <xf numFmtId="0" fontId="3" fillId="0" borderId="1" xfId="0" applyFont="1" applyBorder="1" applyAlignment="1">
      <alignment vertic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0" xfId="0" applyFont="1"/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6" fillId="0" borderId="0" xfId="0" applyFont="1"/>
    <xf numFmtId="0" fontId="5" fillId="0" borderId="1" xfId="0" applyFont="1" applyBorder="1" applyAlignment="1">
      <alignment horizontal="center" wrapText="1"/>
    </xf>
    <xf numFmtId="0" fontId="6" fillId="0" borderId="1" xfId="0" applyFont="1" applyBorder="1"/>
    <xf numFmtId="0" fontId="5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6" fillId="0" borderId="3" xfId="0" applyFont="1" applyBorder="1"/>
    <xf numFmtId="0" fontId="11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12" fillId="0" borderId="1" xfId="0" applyFont="1" applyBorder="1" applyAlignment="1">
      <alignment vertical="center"/>
    </xf>
    <xf numFmtId="165" fontId="13" fillId="0" borderId="1" xfId="0" applyNumberFormat="1" applyFont="1" applyBorder="1" applyAlignment="1">
      <alignment vertical="center"/>
    </xf>
    <xf numFmtId="0" fontId="12" fillId="0" borderId="1" xfId="0" applyFont="1" applyBorder="1" applyAlignment="1">
      <alignment vertical="center" wrapText="1"/>
    </xf>
    <xf numFmtId="0" fontId="6" fillId="0" borderId="0" xfId="0" applyFont="1" applyAlignment="1">
      <alignment wrapText="1"/>
    </xf>
    <xf numFmtId="0" fontId="12" fillId="0" borderId="1" xfId="0" applyFont="1" applyBorder="1" applyAlignment="1">
      <alignment horizontal="center" vertical="center" wrapText="1"/>
    </xf>
    <xf numFmtId="165" fontId="12" fillId="0" borderId="1" xfId="0" applyNumberFormat="1" applyFont="1" applyBorder="1" applyAlignment="1">
      <alignment vertical="center"/>
    </xf>
    <xf numFmtId="165" fontId="14" fillId="0" borderId="1" xfId="0" applyNumberFormat="1" applyFont="1" applyBorder="1" applyAlignment="1">
      <alignment vertical="center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vertical="center"/>
    </xf>
    <xf numFmtId="165" fontId="16" fillId="0" borderId="1" xfId="0" applyNumberFormat="1" applyFont="1" applyBorder="1" applyAlignment="1">
      <alignment vertical="center"/>
    </xf>
    <xf numFmtId="165" fontId="17" fillId="0" borderId="1" xfId="0" applyNumberFormat="1" applyFont="1" applyBorder="1" applyAlignment="1">
      <alignment vertical="center"/>
    </xf>
    <xf numFmtId="0" fontId="15" fillId="0" borderId="1" xfId="0" applyFont="1" applyBorder="1" applyAlignment="1">
      <alignment horizontal="center" vertical="center"/>
    </xf>
    <xf numFmtId="165" fontId="9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6" fillId="0" borderId="0" xfId="0" applyFont="1" applyAlignment="1">
      <alignment horizontal="center"/>
    </xf>
    <xf numFmtId="2" fontId="6" fillId="0" borderId="0" xfId="0" applyNumberFormat="1" applyFont="1" applyAlignment="1">
      <alignment horizontal="center"/>
    </xf>
    <xf numFmtId="0" fontId="5" fillId="0" borderId="1" xfId="0" applyFont="1" applyBorder="1" applyAlignment="1">
      <alignment vertical="center" wrapText="1"/>
    </xf>
    <xf numFmtId="165" fontId="6" fillId="0" borderId="1" xfId="0" applyNumberFormat="1" applyFont="1" applyBorder="1" applyAlignment="1">
      <alignment vertical="center" wrapText="1"/>
    </xf>
    <xf numFmtId="165" fontId="6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166" fontId="6" fillId="0" borderId="1" xfId="0" applyNumberFormat="1" applyFont="1" applyBorder="1" applyAlignment="1">
      <alignment vertical="center" wrapText="1"/>
    </xf>
    <xf numFmtId="0" fontId="6" fillId="0" borderId="4" xfId="0" applyFont="1" applyBorder="1" applyAlignment="1">
      <alignment horizontal="center" vertical="center" wrapText="1"/>
    </xf>
    <xf numFmtId="166" fontId="6" fillId="0" borderId="4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9" xfId="0" applyFont="1" applyBorder="1" applyAlignment="1">
      <alignment vertical="center" wrapText="1"/>
    </xf>
    <xf numFmtId="166" fontId="6" fillId="0" borderId="10" xfId="0" applyNumberFormat="1" applyFont="1" applyBorder="1" applyAlignment="1">
      <alignment vertical="center" wrapText="1"/>
    </xf>
    <xf numFmtId="166" fontId="6" fillId="0" borderId="11" xfId="0" applyNumberFormat="1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166" fontId="5" fillId="0" borderId="1" xfId="0" applyNumberFormat="1" applyFont="1" applyBorder="1" applyAlignment="1">
      <alignment vertical="center" wrapText="1"/>
    </xf>
    <xf numFmtId="166" fontId="11" fillId="0" borderId="1" xfId="0" applyNumberFormat="1" applyFont="1" applyBorder="1" applyAlignment="1">
      <alignment vertical="center" wrapText="1"/>
    </xf>
    <xf numFmtId="0" fontId="6" fillId="0" borderId="0" xfId="0" applyFont="1" applyAlignment="1">
      <alignment horizontal="left"/>
    </xf>
    <xf numFmtId="167" fontId="6" fillId="0" borderId="0" xfId="0" applyNumberFormat="1" applyFont="1" applyAlignment="1">
      <alignment vertical="center" wrapText="1"/>
    </xf>
    <xf numFmtId="2" fontId="6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18" fillId="0" borderId="1" xfId="0" applyFont="1" applyBorder="1" applyAlignment="1">
      <alignment vertical="center" wrapText="1"/>
    </xf>
    <xf numFmtId="0" fontId="18" fillId="0" borderId="0" xfId="0" applyFont="1" applyAlignment="1">
      <alignment vertical="center"/>
    </xf>
    <xf numFmtId="0" fontId="18" fillId="0" borderId="1" xfId="0" applyFont="1" applyBorder="1" applyAlignment="1">
      <alignment horizontal="center" vertical="center"/>
    </xf>
    <xf numFmtId="165" fontId="13" fillId="0" borderId="1" xfId="0" applyNumberFormat="1" applyFont="1" applyBorder="1" applyAlignment="1">
      <alignment horizontal="center" vertical="center" wrapText="1"/>
    </xf>
    <xf numFmtId="165" fontId="20" fillId="0" borderId="1" xfId="0" applyNumberFormat="1" applyFont="1" applyBorder="1" applyAlignment="1">
      <alignment horizontal="center" vertical="center" wrapText="1"/>
    </xf>
    <xf numFmtId="165" fontId="19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64" fontId="8" fillId="0" borderId="1" xfId="0" applyNumberFormat="1" applyFont="1" applyBorder="1" applyAlignment="1">
      <alignment horizontal="center"/>
    </xf>
    <xf numFmtId="0" fontId="3" fillId="2" borderId="1" xfId="0" applyFont="1" applyFill="1" applyBorder="1" applyAlignment="1">
      <alignment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vertical="center"/>
    </xf>
    <xf numFmtId="0" fontId="9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wrapText="1"/>
    </xf>
    <xf numFmtId="165" fontId="21" fillId="0" borderId="1" xfId="0" applyNumberFormat="1" applyFont="1" applyBorder="1" applyAlignment="1">
      <alignment vertical="center"/>
    </xf>
    <xf numFmtId="165" fontId="22" fillId="0" borderId="1" xfId="0" applyNumberFormat="1" applyFont="1" applyBorder="1" applyAlignment="1">
      <alignment vertical="center"/>
    </xf>
    <xf numFmtId="0" fontId="18" fillId="0" borderId="0" xfId="0" applyFont="1" applyAlignment="1">
      <alignment vertical="center" wrapText="1"/>
    </xf>
    <xf numFmtId="9" fontId="18" fillId="0" borderId="0" xfId="0" applyNumberFormat="1" applyFont="1" applyAlignment="1">
      <alignment vertical="center"/>
    </xf>
    <xf numFmtId="0" fontId="18" fillId="0" borderId="0" xfId="0" applyFont="1" applyAlignment="1">
      <alignment horizontal="center" vertical="center"/>
    </xf>
    <xf numFmtId="0" fontId="18" fillId="0" borderId="0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18" fillId="0" borderId="0" xfId="0" applyFont="1" applyBorder="1" applyAlignment="1">
      <alignment vertical="center"/>
    </xf>
    <xf numFmtId="165" fontId="24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4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527797</xdr:colOff>
      <xdr:row>47</xdr:row>
      <xdr:rowOff>189379</xdr:rowOff>
    </xdr:from>
    <xdr:to>
      <xdr:col>10</xdr:col>
      <xdr:colOff>451597</xdr:colOff>
      <xdr:row>67</xdr:row>
      <xdr:rowOff>106455</xdr:rowOff>
    </xdr:to>
    <xdr:pic>
      <xdr:nvPicPr>
        <xdr:cNvPr id="2" name="Picture 1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9128" t="51585" r="29157" b="10689"/>
        <a:stretch/>
      </xdr:blipFill>
      <xdr:spPr>
        <a:xfrm>
          <a:off x="527797" y="10480861"/>
          <a:ext cx="7633447" cy="3861547"/>
        </a:xfrm>
        <a:prstGeom prst="rect">
          <a:avLst/>
        </a:prstGeom>
      </xdr:spPr>
    </xdr:pic>
    <xdr:clientData/>
  </xdr:twoCellAnchor>
  <xdr:twoCellAnchor editAs="oneCell">
    <xdr:from>
      <xdr:col>13</xdr:col>
      <xdr:colOff>555811</xdr:colOff>
      <xdr:row>47</xdr:row>
      <xdr:rowOff>17930</xdr:rowOff>
    </xdr:from>
    <xdr:to>
      <xdr:col>24</xdr:col>
      <xdr:colOff>327211</xdr:colOff>
      <xdr:row>66</xdr:row>
      <xdr:rowOff>132230</xdr:rowOff>
    </xdr:to>
    <xdr:pic>
      <xdr:nvPicPr>
        <xdr:cNvPr id="3" name="Picture 2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9128" t="51585" r="29157" b="10689"/>
        <a:stretch/>
      </xdr:blipFill>
      <xdr:spPr>
        <a:xfrm>
          <a:off x="10345270" y="10901083"/>
          <a:ext cx="7633447" cy="386154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106"/>
  <sheetViews>
    <sheetView showGridLines="0" topLeftCell="A52" workbookViewId="0">
      <selection activeCell="O57" sqref="O57:O64"/>
    </sheetView>
  </sheetViews>
  <sheetFormatPr defaultRowHeight="13.8" x14ac:dyDescent="0.25"/>
  <cols>
    <col min="1" max="2" width="8.88671875" style="4"/>
    <col min="3" max="10" width="11.21875" style="20" customWidth="1"/>
    <col min="11" max="12" width="13.109375" style="3" customWidth="1"/>
    <col min="13" max="13" width="2.77734375" style="4" customWidth="1"/>
    <col min="14" max="14" width="25.77734375" style="4" bestFit="1" customWidth="1"/>
    <col min="15" max="15" width="9.5546875" style="2" bestFit="1" customWidth="1"/>
    <col min="16" max="16" width="11.21875" style="4" bestFit="1" customWidth="1"/>
    <col min="17" max="16384" width="8.88671875" style="4"/>
  </cols>
  <sheetData>
    <row r="2" spans="2:16" ht="17.399999999999999" x14ac:dyDescent="0.3">
      <c r="B2" s="1" t="s">
        <v>0</v>
      </c>
      <c r="N2" s="1" t="s">
        <v>1</v>
      </c>
    </row>
    <row r="3" spans="2:16" ht="41.4" x14ac:dyDescent="0.25">
      <c r="B3" s="90" t="s">
        <v>2</v>
      </c>
      <c r="C3" s="91" t="s">
        <v>3</v>
      </c>
      <c r="D3" s="91" t="s">
        <v>4</v>
      </c>
      <c r="E3" s="91" t="s">
        <v>5</v>
      </c>
      <c r="F3" s="91" t="s">
        <v>6</v>
      </c>
      <c r="G3" s="91" t="s">
        <v>7</v>
      </c>
      <c r="H3" s="91" t="s">
        <v>8</v>
      </c>
      <c r="I3" s="91" t="s">
        <v>9</v>
      </c>
      <c r="J3" s="91" t="s">
        <v>10</v>
      </c>
      <c r="K3" s="92" t="s">
        <v>11</v>
      </c>
      <c r="L3" s="92" t="s">
        <v>12</v>
      </c>
      <c r="N3" s="5" t="s">
        <v>13</v>
      </c>
      <c r="O3" s="99" t="s">
        <v>14</v>
      </c>
      <c r="P3" s="99"/>
    </row>
    <row r="4" spans="2:16" x14ac:dyDescent="0.25">
      <c r="B4" s="6" t="s">
        <v>15</v>
      </c>
      <c r="C4" s="21">
        <v>0.99999999999999756</v>
      </c>
      <c r="D4" s="21" t="s">
        <v>16</v>
      </c>
      <c r="E4" s="21" t="s">
        <v>16</v>
      </c>
      <c r="F4" s="21" t="s">
        <v>16</v>
      </c>
      <c r="G4" s="21" t="s">
        <v>16</v>
      </c>
      <c r="H4" s="21" t="s">
        <v>16</v>
      </c>
      <c r="I4" s="21" t="s">
        <v>16</v>
      </c>
      <c r="J4" s="21" t="s">
        <v>16</v>
      </c>
      <c r="K4" s="8" t="str">
        <f>IF($C4&gt;0.7,"Valid","Tidak Valid")</f>
        <v>Valid</v>
      </c>
      <c r="L4" s="8" t="str">
        <f>IF($C4&gt;0.6,"Valid","Tidak Valid")</f>
        <v>Valid</v>
      </c>
      <c r="N4" s="6" t="s">
        <v>3</v>
      </c>
      <c r="O4" s="9">
        <v>0.99999999999999978</v>
      </c>
      <c r="P4" s="7" t="str">
        <f>IF(O4&gt;0.5,"Valid","Tidak Valid")</f>
        <v>Valid</v>
      </c>
    </row>
    <row r="5" spans="2:16" x14ac:dyDescent="0.25">
      <c r="B5" s="6" t="s">
        <v>17</v>
      </c>
      <c r="C5" s="21" t="s">
        <v>16</v>
      </c>
      <c r="D5" s="21">
        <v>0.55600395847146689</v>
      </c>
      <c r="E5" s="21" t="s">
        <v>16</v>
      </c>
      <c r="F5" s="21" t="s">
        <v>16</v>
      </c>
      <c r="G5" s="21" t="s">
        <v>16</v>
      </c>
      <c r="H5" s="21" t="s">
        <v>16</v>
      </c>
      <c r="I5" s="21" t="s">
        <v>16</v>
      </c>
      <c r="J5" s="21" t="s">
        <v>16</v>
      </c>
      <c r="K5" s="8" t="str">
        <f t="shared" ref="K5:K10" si="0">IF($D5&gt;0.7,"Valid","Tidak Valid")</f>
        <v>Tidak Valid</v>
      </c>
      <c r="L5" s="8" t="str">
        <f t="shared" ref="L5:L10" si="1">IF($D5&gt;0.6,"Valid","Tidak Valid")</f>
        <v>Tidak Valid</v>
      </c>
      <c r="N5" s="6" t="s">
        <v>4</v>
      </c>
      <c r="O5" s="10">
        <v>0.39783689138003259</v>
      </c>
      <c r="P5" s="11" t="str">
        <f t="shared" ref="P5:P11" si="2">IF(O5&gt;0.5,"Valid","Tidak Valid")</f>
        <v>Tidak Valid</v>
      </c>
    </row>
    <row r="6" spans="2:16" x14ac:dyDescent="0.25">
      <c r="B6" s="6" t="s">
        <v>18</v>
      </c>
      <c r="C6" s="21" t="s">
        <v>16</v>
      </c>
      <c r="D6" s="21">
        <v>0.82586195264860274</v>
      </c>
      <c r="E6" s="21" t="s">
        <v>16</v>
      </c>
      <c r="F6" s="21" t="s">
        <v>16</v>
      </c>
      <c r="G6" s="21" t="s">
        <v>16</v>
      </c>
      <c r="H6" s="21" t="s">
        <v>16</v>
      </c>
      <c r="I6" s="21" t="s">
        <v>16</v>
      </c>
      <c r="J6" s="21" t="s">
        <v>16</v>
      </c>
      <c r="K6" s="8" t="str">
        <f t="shared" si="0"/>
        <v>Valid</v>
      </c>
      <c r="L6" s="8" t="str">
        <f t="shared" si="1"/>
        <v>Valid</v>
      </c>
      <c r="N6" s="6" t="s">
        <v>5</v>
      </c>
      <c r="O6" s="10">
        <v>0.45392201257285753</v>
      </c>
      <c r="P6" s="11" t="str">
        <f t="shared" si="2"/>
        <v>Tidak Valid</v>
      </c>
    </row>
    <row r="7" spans="2:16" x14ac:dyDescent="0.25">
      <c r="B7" s="6" t="s">
        <v>19</v>
      </c>
      <c r="C7" s="21" t="s">
        <v>16</v>
      </c>
      <c r="D7" s="21">
        <v>0.37587730507436046</v>
      </c>
      <c r="E7" s="21" t="s">
        <v>16</v>
      </c>
      <c r="F7" s="21" t="s">
        <v>16</v>
      </c>
      <c r="G7" s="21" t="s">
        <v>16</v>
      </c>
      <c r="H7" s="21" t="s">
        <v>16</v>
      </c>
      <c r="I7" s="21" t="s">
        <v>16</v>
      </c>
      <c r="J7" s="21" t="s">
        <v>16</v>
      </c>
      <c r="K7" s="8" t="str">
        <f t="shared" si="0"/>
        <v>Tidak Valid</v>
      </c>
      <c r="L7" s="8" t="str">
        <f t="shared" si="1"/>
        <v>Tidak Valid</v>
      </c>
      <c r="N7" s="6" t="s">
        <v>6</v>
      </c>
      <c r="O7" s="10">
        <v>0.48583737999884974</v>
      </c>
      <c r="P7" s="11" t="str">
        <f t="shared" si="2"/>
        <v>Tidak Valid</v>
      </c>
    </row>
    <row r="8" spans="2:16" x14ac:dyDescent="0.25">
      <c r="B8" s="6" t="s">
        <v>20</v>
      </c>
      <c r="C8" s="21" t="s">
        <v>16</v>
      </c>
      <c r="D8" s="21">
        <v>0.85089798686433582</v>
      </c>
      <c r="E8" s="21" t="s">
        <v>16</v>
      </c>
      <c r="F8" s="21" t="s">
        <v>16</v>
      </c>
      <c r="G8" s="21" t="s">
        <v>16</v>
      </c>
      <c r="H8" s="21" t="s">
        <v>16</v>
      </c>
      <c r="I8" s="21" t="s">
        <v>16</v>
      </c>
      <c r="J8" s="21" t="s">
        <v>16</v>
      </c>
      <c r="K8" s="8" t="str">
        <f t="shared" si="0"/>
        <v>Valid</v>
      </c>
      <c r="L8" s="8" t="str">
        <f t="shared" si="1"/>
        <v>Valid</v>
      </c>
      <c r="N8" s="6" t="s">
        <v>7</v>
      </c>
      <c r="O8" s="9">
        <v>0.817021477426362</v>
      </c>
      <c r="P8" s="7" t="str">
        <f t="shared" si="2"/>
        <v>Valid</v>
      </c>
    </row>
    <row r="9" spans="2:16" x14ac:dyDescent="0.25">
      <c r="B9" s="6" t="s">
        <v>21</v>
      </c>
      <c r="C9" s="21" t="s">
        <v>16</v>
      </c>
      <c r="D9" s="21">
        <v>0.46225557437119585</v>
      </c>
      <c r="E9" s="21" t="s">
        <v>16</v>
      </c>
      <c r="F9" s="21" t="s">
        <v>16</v>
      </c>
      <c r="G9" s="21" t="s">
        <v>16</v>
      </c>
      <c r="H9" s="21" t="s">
        <v>16</v>
      </c>
      <c r="I9" s="21" t="s">
        <v>16</v>
      </c>
      <c r="J9" s="21" t="s">
        <v>16</v>
      </c>
      <c r="K9" s="8" t="str">
        <f t="shared" si="0"/>
        <v>Tidak Valid</v>
      </c>
      <c r="L9" s="8" t="str">
        <f t="shared" si="1"/>
        <v>Tidak Valid</v>
      </c>
      <c r="N9" s="6" t="s">
        <v>8</v>
      </c>
      <c r="O9" s="10">
        <v>0.34283476529652401</v>
      </c>
      <c r="P9" s="11" t="str">
        <f t="shared" si="2"/>
        <v>Tidak Valid</v>
      </c>
    </row>
    <row r="10" spans="2:16" x14ac:dyDescent="0.25">
      <c r="B10" s="6" t="s">
        <v>22</v>
      </c>
      <c r="C10" s="21" t="s">
        <v>16</v>
      </c>
      <c r="D10" s="21">
        <v>0.56288687411831162</v>
      </c>
      <c r="E10" s="21" t="s">
        <v>16</v>
      </c>
      <c r="F10" s="21" t="s">
        <v>16</v>
      </c>
      <c r="G10" s="21" t="s">
        <v>16</v>
      </c>
      <c r="H10" s="21" t="s">
        <v>16</v>
      </c>
      <c r="I10" s="21" t="s">
        <v>16</v>
      </c>
      <c r="J10" s="21" t="s">
        <v>16</v>
      </c>
      <c r="K10" s="8" t="str">
        <f t="shared" si="0"/>
        <v>Tidak Valid</v>
      </c>
      <c r="L10" s="8" t="str">
        <f t="shared" si="1"/>
        <v>Tidak Valid</v>
      </c>
      <c r="N10" s="6" t="s">
        <v>9</v>
      </c>
      <c r="O10" s="9">
        <v>0.54464569552198461</v>
      </c>
      <c r="P10" s="7" t="str">
        <f t="shared" si="2"/>
        <v>Valid</v>
      </c>
    </row>
    <row r="11" spans="2:16" x14ac:dyDescent="0.25">
      <c r="B11" s="6" t="s">
        <v>23</v>
      </c>
      <c r="C11" s="21" t="s">
        <v>16</v>
      </c>
      <c r="D11" s="21" t="s">
        <v>16</v>
      </c>
      <c r="E11" s="21" t="s">
        <v>16</v>
      </c>
      <c r="F11" s="21">
        <v>0.75808528890397875</v>
      </c>
      <c r="G11" s="21" t="s">
        <v>16</v>
      </c>
      <c r="H11" s="21" t="s">
        <v>16</v>
      </c>
      <c r="I11" s="21" t="s">
        <v>16</v>
      </c>
      <c r="J11" s="21" t="s">
        <v>16</v>
      </c>
      <c r="K11" s="8" t="str">
        <f>IF($F11&gt;0.7,"Valid","Tidak Valid")</f>
        <v>Valid</v>
      </c>
      <c r="L11" s="8" t="str">
        <f>IF($F11&gt;0.6,"Valid","Tidak Valid")</f>
        <v>Valid</v>
      </c>
      <c r="N11" s="6" t="s">
        <v>10</v>
      </c>
      <c r="O11" s="9">
        <v>0.51652835297454325</v>
      </c>
      <c r="P11" s="7" t="str">
        <f t="shared" si="2"/>
        <v>Valid</v>
      </c>
    </row>
    <row r="12" spans="2:16" x14ac:dyDescent="0.25">
      <c r="B12" s="6" t="s">
        <v>24</v>
      </c>
      <c r="C12" s="21" t="s">
        <v>16</v>
      </c>
      <c r="D12" s="21" t="s">
        <v>16</v>
      </c>
      <c r="E12" s="21" t="s">
        <v>16</v>
      </c>
      <c r="F12" s="21">
        <v>0.44912495256419654</v>
      </c>
      <c r="G12" s="21" t="s">
        <v>16</v>
      </c>
      <c r="H12" s="21" t="s">
        <v>16</v>
      </c>
      <c r="I12" s="21" t="s">
        <v>16</v>
      </c>
      <c r="J12" s="21" t="s">
        <v>16</v>
      </c>
      <c r="K12" s="11" t="str">
        <f t="shared" ref="K12:K18" si="3">IF($F12&gt;0.7,"Valid","Tidak Valid")</f>
        <v>Tidak Valid</v>
      </c>
      <c r="L12" s="11" t="str">
        <f t="shared" ref="L12:L18" si="4">IF($F12&gt;0.6,"Valid","Tidak Valid")</f>
        <v>Tidak Valid</v>
      </c>
    </row>
    <row r="13" spans="2:16" x14ac:dyDescent="0.25">
      <c r="B13" s="6" t="s">
        <v>25</v>
      </c>
      <c r="C13" s="21" t="s">
        <v>16</v>
      </c>
      <c r="D13" s="21" t="s">
        <v>16</v>
      </c>
      <c r="E13" s="21" t="s">
        <v>16</v>
      </c>
      <c r="F13" s="21">
        <v>-6.5083367666710953E-2</v>
      </c>
      <c r="G13" s="21" t="s">
        <v>16</v>
      </c>
      <c r="H13" s="21" t="s">
        <v>16</v>
      </c>
      <c r="I13" s="21" t="s">
        <v>16</v>
      </c>
      <c r="J13" s="21" t="s">
        <v>16</v>
      </c>
      <c r="K13" s="11" t="str">
        <f t="shared" si="3"/>
        <v>Tidak Valid</v>
      </c>
      <c r="L13" s="11" t="str">
        <f t="shared" si="4"/>
        <v>Tidak Valid</v>
      </c>
    </row>
    <row r="14" spans="2:16" x14ac:dyDescent="0.25">
      <c r="B14" s="6" t="s">
        <v>26</v>
      </c>
      <c r="C14" s="21" t="s">
        <v>16</v>
      </c>
      <c r="D14" s="21" t="s">
        <v>16</v>
      </c>
      <c r="E14" s="21" t="s">
        <v>16</v>
      </c>
      <c r="F14" s="21">
        <v>0.78706111043420646</v>
      </c>
      <c r="G14" s="21" t="s">
        <v>16</v>
      </c>
      <c r="H14" s="21" t="s">
        <v>16</v>
      </c>
      <c r="I14" s="21" t="s">
        <v>16</v>
      </c>
      <c r="J14" s="21" t="s">
        <v>16</v>
      </c>
      <c r="K14" s="8" t="str">
        <f t="shared" si="3"/>
        <v>Valid</v>
      </c>
      <c r="L14" s="8" t="str">
        <f t="shared" si="4"/>
        <v>Valid</v>
      </c>
    </row>
    <row r="15" spans="2:16" x14ac:dyDescent="0.25">
      <c r="B15" s="6" t="s">
        <v>27</v>
      </c>
      <c r="C15" s="21" t="s">
        <v>16</v>
      </c>
      <c r="D15" s="21" t="s">
        <v>16</v>
      </c>
      <c r="E15" s="21" t="s">
        <v>16</v>
      </c>
      <c r="F15" s="21">
        <v>0.84281603176348086</v>
      </c>
      <c r="G15" s="21" t="s">
        <v>16</v>
      </c>
      <c r="H15" s="21" t="s">
        <v>16</v>
      </c>
      <c r="I15" s="21" t="s">
        <v>16</v>
      </c>
      <c r="J15" s="21" t="s">
        <v>16</v>
      </c>
      <c r="K15" s="8" t="str">
        <f t="shared" si="3"/>
        <v>Valid</v>
      </c>
      <c r="L15" s="8" t="str">
        <f t="shared" si="4"/>
        <v>Valid</v>
      </c>
    </row>
    <row r="16" spans="2:16" x14ac:dyDescent="0.25">
      <c r="B16" s="6" t="s">
        <v>28</v>
      </c>
      <c r="C16" s="21" t="s">
        <v>16</v>
      </c>
      <c r="D16" s="21" t="s">
        <v>16</v>
      </c>
      <c r="E16" s="21" t="s">
        <v>16</v>
      </c>
      <c r="F16" s="21">
        <v>0.84416727170384454</v>
      </c>
      <c r="G16" s="21" t="s">
        <v>16</v>
      </c>
      <c r="H16" s="21" t="s">
        <v>16</v>
      </c>
      <c r="I16" s="21" t="s">
        <v>16</v>
      </c>
      <c r="J16" s="21" t="s">
        <v>16</v>
      </c>
      <c r="K16" s="8" t="str">
        <f t="shared" si="3"/>
        <v>Valid</v>
      </c>
      <c r="L16" s="8" t="str">
        <f t="shared" si="4"/>
        <v>Valid</v>
      </c>
    </row>
    <row r="17" spans="2:12" x14ac:dyDescent="0.25">
      <c r="B17" s="6" t="s">
        <v>29</v>
      </c>
      <c r="C17" s="21" t="s">
        <v>16</v>
      </c>
      <c r="D17" s="21" t="s">
        <v>16</v>
      </c>
      <c r="E17" s="21" t="s">
        <v>16</v>
      </c>
      <c r="F17" s="21">
        <v>0.75161791967653846</v>
      </c>
      <c r="G17" s="21" t="s">
        <v>16</v>
      </c>
      <c r="H17" s="21" t="s">
        <v>16</v>
      </c>
      <c r="I17" s="21" t="s">
        <v>16</v>
      </c>
      <c r="J17" s="21" t="s">
        <v>16</v>
      </c>
      <c r="K17" s="8" t="str">
        <f t="shared" si="3"/>
        <v>Valid</v>
      </c>
      <c r="L17" s="8" t="str">
        <f t="shared" si="4"/>
        <v>Valid</v>
      </c>
    </row>
    <row r="18" spans="2:12" x14ac:dyDescent="0.25">
      <c r="B18" s="6" t="s">
        <v>30</v>
      </c>
      <c r="C18" s="21" t="s">
        <v>16</v>
      </c>
      <c r="D18" s="21" t="s">
        <v>16</v>
      </c>
      <c r="E18" s="21" t="s">
        <v>16</v>
      </c>
      <c r="F18" s="21">
        <v>0.70619029462691796</v>
      </c>
      <c r="G18" s="21" t="s">
        <v>16</v>
      </c>
      <c r="H18" s="21" t="s">
        <v>16</v>
      </c>
      <c r="I18" s="21" t="s">
        <v>16</v>
      </c>
      <c r="J18" s="21" t="s">
        <v>16</v>
      </c>
      <c r="K18" s="8" t="str">
        <f t="shared" si="3"/>
        <v>Valid</v>
      </c>
      <c r="L18" s="8" t="str">
        <f t="shared" si="4"/>
        <v>Valid</v>
      </c>
    </row>
    <row r="19" spans="2:12" x14ac:dyDescent="0.25">
      <c r="B19" s="6" t="s">
        <v>31</v>
      </c>
      <c r="C19" s="21" t="s">
        <v>16</v>
      </c>
      <c r="D19" s="21" t="s">
        <v>16</v>
      </c>
      <c r="E19" s="21">
        <v>0.55859211288367139</v>
      </c>
      <c r="F19" s="21" t="s">
        <v>16</v>
      </c>
      <c r="G19" s="21" t="s">
        <v>16</v>
      </c>
      <c r="H19" s="21" t="s">
        <v>16</v>
      </c>
      <c r="I19" s="21" t="s">
        <v>16</v>
      </c>
      <c r="J19" s="21" t="s">
        <v>16</v>
      </c>
      <c r="K19" s="11" t="str">
        <f t="shared" ref="K19:K24" si="5">IF($E19&gt;0.7,"Valid","Tidak Valid")</f>
        <v>Tidak Valid</v>
      </c>
      <c r="L19" s="11" t="str">
        <f t="shared" ref="L19:L24" si="6">IF($E19&gt;0.6,"Valid","Tidak Valid")</f>
        <v>Tidak Valid</v>
      </c>
    </row>
    <row r="20" spans="2:12" x14ac:dyDescent="0.25">
      <c r="B20" s="6" t="s">
        <v>32</v>
      </c>
      <c r="C20" s="21" t="s">
        <v>16</v>
      </c>
      <c r="D20" s="21" t="s">
        <v>16</v>
      </c>
      <c r="E20" s="21">
        <v>0.67468417538650116</v>
      </c>
      <c r="F20" s="21" t="s">
        <v>16</v>
      </c>
      <c r="G20" s="21" t="s">
        <v>16</v>
      </c>
      <c r="H20" s="21" t="s">
        <v>16</v>
      </c>
      <c r="I20" s="21" t="s">
        <v>16</v>
      </c>
      <c r="J20" s="21" t="s">
        <v>16</v>
      </c>
      <c r="K20" s="11" t="str">
        <f t="shared" si="5"/>
        <v>Tidak Valid</v>
      </c>
      <c r="L20" s="8" t="str">
        <f t="shared" si="6"/>
        <v>Valid</v>
      </c>
    </row>
    <row r="21" spans="2:12" x14ac:dyDescent="0.25">
      <c r="B21" s="6" t="s">
        <v>33</v>
      </c>
      <c r="C21" s="21" t="s">
        <v>16</v>
      </c>
      <c r="D21" s="21" t="s">
        <v>16</v>
      </c>
      <c r="E21" s="21">
        <v>0.77276998825807441</v>
      </c>
      <c r="F21" s="21" t="s">
        <v>16</v>
      </c>
      <c r="G21" s="21" t="s">
        <v>16</v>
      </c>
      <c r="H21" s="21" t="s">
        <v>16</v>
      </c>
      <c r="I21" s="21" t="s">
        <v>16</v>
      </c>
      <c r="J21" s="21" t="s">
        <v>16</v>
      </c>
      <c r="K21" s="8" t="str">
        <f t="shared" si="5"/>
        <v>Valid</v>
      </c>
      <c r="L21" s="8" t="str">
        <f t="shared" si="6"/>
        <v>Valid</v>
      </c>
    </row>
    <row r="22" spans="2:12" x14ac:dyDescent="0.25">
      <c r="B22" s="6" t="s">
        <v>34</v>
      </c>
      <c r="C22" s="21" t="s">
        <v>16</v>
      </c>
      <c r="D22" s="21" t="s">
        <v>16</v>
      </c>
      <c r="E22" s="21">
        <v>0.64168032815169751</v>
      </c>
      <c r="F22" s="21" t="s">
        <v>16</v>
      </c>
      <c r="G22" s="21" t="s">
        <v>16</v>
      </c>
      <c r="H22" s="21" t="s">
        <v>16</v>
      </c>
      <c r="I22" s="21" t="s">
        <v>16</v>
      </c>
      <c r="J22" s="21" t="s">
        <v>16</v>
      </c>
      <c r="K22" s="8" t="str">
        <f t="shared" si="5"/>
        <v>Tidak Valid</v>
      </c>
      <c r="L22" s="8" t="str">
        <f t="shared" si="6"/>
        <v>Valid</v>
      </c>
    </row>
    <row r="23" spans="2:12" x14ac:dyDescent="0.25">
      <c r="B23" s="6" t="s">
        <v>35</v>
      </c>
      <c r="C23" s="21" t="s">
        <v>16</v>
      </c>
      <c r="D23" s="21" t="s">
        <v>16</v>
      </c>
      <c r="E23" s="21">
        <v>0.63896321518787347</v>
      </c>
      <c r="F23" s="21" t="s">
        <v>16</v>
      </c>
      <c r="G23" s="21" t="s">
        <v>16</v>
      </c>
      <c r="H23" s="21" t="s">
        <v>16</v>
      </c>
      <c r="I23" s="21" t="s">
        <v>16</v>
      </c>
      <c r="J23" s="21" t="s">
        <v>16</v>
      </c>
      <c r="K23" s="8" t="str">
        <f t="shared" si="5"/>
        <v>Tidak Valid</v>
      </c>
      <c r="L23" s="8" t="str">
        <f t="shared" si="6"/>
        <v>Valid</v>
      </c>
    </row>
    <row r="24" spans="2:12" x14ac:dyDescent="0.25">
      <c r="B24" s="6" t="s">
        <v>36</v>
      </c>
      <c r="C24" s="21" t="s">
        <v>16</v>
      </c>
      <c r="D24" s="21" t="s">
        <v>16</v>
      </c>
      <c r="E24" s="21">
        <v>0.73423913113634653</v>
      </c>
      <c r="F24" s="21" t="s">
        <v>16</v>
      </c>
      <c r="G24" s="21" t="s">
        <v>16</v>
      </c>
      <c r="H24" s="21" t="s">
        <v>16</v>
      </c>
      <c r="I24" s="21" t="s">
        <v>16</v>
      </c>
      <c r="J24" s="21" t="s">
        <v>16</v>
      </c>
      <c r="K24" s="8" t="str">
        <f t="shared" si="5"/>
        <v>Valid</v>
      </c>
      <c r="L24" s="8" t="str">
        <f t="shared" si="6"/>
        <v>Valid</v>
      </c>
    </row>
    <row r="25" spans="2:12" x14ac:dyDescent="0.25">
      <c r="B25" s="6" t="s">
        <v>37</v>
      </c>
      <c r="C25" s="21" t="s">
        <v>16</v>
      </c>
      <c r="D25" s="21" t="s">
        <v>16</v>
      </c>
      <c r="E25" s="21" t="s">
        <v>16</v>
      </c>
      <c r="F25" s="21" t="s">
        <v>16</v>
      </c>
      <c r="G25" s="21">
        <v>0.842784894907885</v>
      </c>
      <c r="H25" s="21" t="s">
        <v>16</v>
      </c>
      <c r="I25" s="21" t="s">
        <v>16</v>
      </c>
      <c r="J25" s="21" t="s">
        <v>16</v>
      </c>
      <c r="K25" s="8" t="str">
        <f>IF($G25&gt;0.7,"Valid","Tidak Valid")</f>
        <v>Valid</v>
      </c>
      <c r="L25" s="8" t="str">
        <f>IF($G25&gt;0.6,"Valid","Tidak Valid")</f>
        <v>Valid</v>
      </c>
    </row>
    <row r="26" spans="2:12" x14ac:dyDescent="0.25">
      <c r="B26" s="6" t="s">
        <v>38</v>
      </c>
      <c r="C26" s="21" t="s">
        <v>16</v>
      </c>
      <c r="D26" s="21" t="s">
        <v>16</v>
      </c>
      <c r="E26" s="21" t="s">
        <v>16</v>
      </c>
      <c r="F26" s="21" t="s">
        <v>16</v>
      </c>
      <c r="G26" s="21">
        <v>0.94102373182803123</v>
      </c>
      <c r="H26" s="21" t="s">
        <v>16</v>
      </c>
      <c r="I26" s="21" t="s">
        <v>16</v>
      </c>
      <c r="J26" s="21" t="s">
        <v>16</v>
      </c>
      <c r="K26" s="8" t="str">
        <f>IF($G26&gt;0.7,"Valid","Tidak Valid")</f>
        <v>Valid</v>
      </c>
      <c r="L26" s="8" t="str">
        <f>IF($G26&gt;0.6,"Valid","Tidak Valid")</f>
        <v>Valid</v>
      </c>
    </row>
    <row r="27" spans="2:12" x14ac:dyDescent="0.25">
      <c r="B27" s="6" t="s">
        <v>39</v>
      </c>
      <c r="C27" s="21" t="s">
        <v>16</v>
      </c>
      <c r="D27" s="21" t="s">
        <v>16</v>
      </c>
      <c r="E27" s="21" t="s">
        <v>16</v>
      </c>
      <c r="F27" s="21" t="s">
        <v>16</v>
      </c>
      <c r="G27" s="21">
        <v>0.90537786805351539</v>
      </c>
      <c r="H27" s="21" t="s">
        <v>16</v>
      </c>
      <c r="I27" s="21" t="s">
        <v>16</v>
      </c>
      <c r="J27" s="21" t="s">
        <v>16</v>
      </c>
      <c r="K27" s="8" t="str">
        <f>IF($G27&gt;0.7,"Valid","Tidak Valid")</f>
        <v>Valid</v>
      </c>
      <c r="L27" s="8" t="str">
        <f>IF($G27&gt;0.6,"Valid","Tidak Valid")</f>
        <v>Valid</v>
      </c>
    </row>
    <row r="28" spans="2:12" x14ac:dyDescent="0.25">
      <c r="B28" s="6" t="s">
        <v>40</v>
      </c>
      <c r="C28" s="21" t="s">
        <v>16</v>
      </c>
      <c r="D28" s="21" t="s">
        <v>16</v>
      </c>
      <c r="E28" s="21" t="s">
        <v>16</v>
      </c>
      <c r="F28" s="21" t="s">
        <v>16</v>
      </c>
      <c r="G28" s="21">
        <v>0.88666505648868321</v>
      </c>
      <c r="H28" s="21" t="s">
        <v>16</v>
      </c>
      <c r="I28" s="21" t="s">
        <v>16</v>
      </c>
      <c r="J28" s="21" t="s">
        <v>16</v>
      </c>
      <c r="K28" s="8" t="str">
        <f>IF($G28&gt;0.7,"Valid","Tidak Valid")</f>
        <v>Valid</v>
      </c>
      <c r="L28" s="8" t="str">
        <f>IF($G28&gt;0.6,"Valid","Tidak Valid")</f>
        <v>Valid</v>
      </c>
    </row>
    <row r="29" spans="2:12" x14ac:dyDescent="0.25">
      <c r="B29" s="6" t="s">
        <v>41</v>
      </c>
      <c r="C29" s="21" t="s">
        <v>16</v>
      </c>
      <c r="D29" s="21" t="s">
        <v>16</v>
      </c>
      <c r="E29" s="21" t="s">
        <v>16</v>
      </c>
      <c r="F29" s="21" t="s">
        <v>16</v>
      </c>
      <c r="G29" s="21">
        <v>0.93989964242154689</v>
      </c>
      <c r="H29" s="21" t="s">
        <v>16</v>
      </c>
      <c r="I29" s="21" t="s">
        <v>16</v>
      </c>
      <c r="J29" s="21" t="s">
        <v>16</v>
      </c>
      <c r="K29" s="8" t="str">
        <f>IF($G29&gt;0.7,"Valid","Tidak Valid")</f>
        <v>Valid</v>
      </c>
      <c r="L29" s="8" t="str">
        <f>IF($G29&gt;0.6,"Valid","Tidak Valid")</f>
        <v>Valid</v>
      </c>
    </row>
    <row r="30" spans="2:12" x14ac:dyDescent="0.25">
      <c r="B30" s="6" t="s">
        <v>42</v>
      </c>
      <c r="C30" s="21" t="s">
        <v>16</v>
      </c>
      <c r="D30" s="21" t="s">
        <v>16</v>
      </c>
      <c r="E30" s="21" t="s">
        <v>16</v>
      </c>
      <c r="F30" s="21" t="s">
        <v>16</v>
      </c>
      <c r="G30" s="21" t="s">
        <v>16</v>
      </c>
      <c r="H30" s="21">
        <v>0.3405750329686193</v>
      </c>
      <c r="I30" s="21" t="s">
        <v>16</v>
      </c>
      <c r="J30" s="21" t="s">
        <v>16</v>
      </c>
      <c r="K30" s="11" t="str">
        <f>IF($H30&gt;0.7,"Valid","Tidak Valid")</f>
        <v>Tidak Valid</v>
      </c>
      <c r="L30" s="11" t="str">
        <f>IF($H30&gt;0.6,"Valid","Tidak Valid")</f>
        <v>Tidak Valid</v>
      </c>
    </row>
    <row r="31" spans="2:12" x14ac:dyDescent="0.25">
      <c r="B31" s="6" t="s">
        <v>43</v>
      </c>
      <c r="C31" s="21" t="s">
        <v>16</v>
      </c>
      <c r="D31" s="21" t="s">
        <v>16</v>
      </c>
      <c r="E31" s="21" t="s">
        <v>16</v>
      </c>
      <c r="F31" s="21" t="s">
        <v>16</v>
      </c>
      <c r="G31" s="21" t="s">
        <v>16</v>
      </c>
      <c r="H31" s="21">
        <v>9.1979886358603297E-2</v>
      </c>
      <c r="I31" s="21" t="s">
        <v>16</v>
      </c>
      <c r="J31" s="21" t="s">
        <v>16</v>
      </c>
      <c r="K31" s="11" t="str">
        <f t="shared" ref="K31:K38" si="7">IF($H31&gt;0.7,"Valid","Tidak Valid")</f>
        <v>Tidak Valid</v>
      </c>
      <c r="L31" s="11" t="str">
        <f t="shared" ref="L31:L38" si="8">IF($H31&gt;0.6,"Valid","Tidak Valid")</f>
        <v>Tidak Valid</v>
      </c>
    </row>
    <row r="32" spans="2:12" x14ac:dyDescent="0.25">
      <c r="B32" s="6" t="s">
        <v>44</v>
      </c>
      <c r="C32" s="21" t="s">
        <v>16</v>
      </c>
      <c r="D32" s="21" t="s">
        <v>16</v>
      </c>
      <c r="E32" s="21" t="s">
        <v>16</v>
      </c>
      <c r="F32" s="21" t="s">
        <v>16</v>
      </c>
      <c r="G32" s="21" t="s">
        <v>16</v>
      </c>
      <c r="H32" s="21">
        <v>0.73359312266295051</v>
      </c>
      <c r="I32" s="21" t="s">
        <v>16</v>
      </c>
      <c r="J32" s="21" t="s">
        <v>16</v>
      </c>
      <c r="K32" s="8" t="str">
        <f t="shared" si="7"/>
        <v>Valid</v>
      </c>
      <c r="L32" s="8" t="str">
        <f t="shared" si="8"/>
        <v>Valid</v>
      </c>
    </row>
    <row r="33" spans="2:12" x14ac:dyDescent="0.25">
      <c r="B33" s="6" t="s">
        <v>45</v>
      </c>
      <c r="C33" s="21" t="s">
        <v>16</v>
      </c>
      <c r="D33" s="21" t="s">
        <v>16</v>
      </c>
      <c r="E33" s="21" t="s">
        <v>16</v>
      </c>
      <c r="F33" s="21" t="s">
        <v>16</v>
      </c>
      <c r="G33" s="21" t="s">
        <v>16</v>
      </c>
      <c r="H33" s="21">
        <v>0.78464757615039737</v>
      </c>
      <c r="I33" s="21" t="s">
        <v>16</v>
      </c>
      <c r="J33" s="21" t="s">
        <v>16</v>
      </c>
      <c r="K33" s="8" t="str">
        <f t="shared" si="7"/>
        <v>Valid</v>
      </c>
      <c r="L33" s="8" t="str">
        <f t="shared" si="8"/>
        <v>Valid</v>
      </c>
    </row>
    <row r="34" spans="2:12" x14ac:dyDescent="0.25">
      <c r="B34" s="6" t="s">
        <v>46</v>
      </c>
      <c r="C34" s="21" t="s">
        <v>16</v>
      </c>
      <c r="D34" s="21" t="s">
        <v>16</v>
      </c>
      <c r="E34" s="21" t="s">
        <v>16</v>
      </c>
      <c r="F34" s="21" t="s">
        <v>16</v>
      </c>
      <c r="G34" s="21" t="s">
        <v>16</v>
      </c>
      <c r="H34" s="21">
        <v>0.30014435960021285</v>
      </c>
      <c r="I34" s="21" t="s">
        <v>16</v>
      </c>
      <c r="J34" s="21" t="s">
        <v>16</v>
      </c>
      <c r="K34" s="8" t="str">
        <f t="shared" si="7"/>
        <v>Tidak Valid</v>
      </c>
      <c r="L34" s="8" t="str">
        <f t="shared" si="8"/>
        <v>Tidak Valid</v>
      </c>
    </row>
    <row r="35" spans="2:12" x14ac:dyDescent="0.25">
      <c r="B35" s="6" t="s">
        <v>47</v>
      </c>
      <c r="C35" s="21" t="s">
        <v>16</v>
      </c>
      <c r="D35" s="21" t="s">
        <v>16</v>
      </c>
      <c r="E35" s="21" t="s">
        <v>16</v>
      </c>
      <c r="F35" s="21" t="s">
        <v>16</v>
      </c>
      <c r="G35" s="21" t="s">
        <v>16</v>
      </c>
      <c r="H35" s="21">
        <v>0.49863807679362898</v>
      </c>
      <c r="I35" s="21" t="s">
        <v>16</v>
      </c>
      <c r="J35" s="21" t="s">
        <v>16</v>
      </c>
      <c r="K35" s="8" t="str">
        <f t="shared" si="7"/>
        <v>Tidak Valid</v>
      </c>
      <c r="L35" s="8" t="str">
        <f t="shared" si="8"/>
        <v>Tidak Valid</v>
      </c>
    </row>
    <row r="36" spans="2:12" x14ac:dyDescent="0.25">
      <c r="B36" s="6" t="s">
        <v>48</v>
      </c>
      <c r="C36" s="21" t="s">
        <v>16</v>
      </c>
      <c r="D36" s="21" t="s">
        <v>16</v>
      </c>
      <c r="E36" s="21" t="s">
        <v>16</v>
      </c>
      <c r="F36" s="21" t="s">
        <v>16</v>
      </c>
      <c r="G36" s="21" t="s">
        <v>16</v>
      </c>
      <c r="H36" s="21">
        <v>0.75639588185769258</v>
      </c>
      <c r="I36" s="21" t="s">
        <v>16</v>
      </c>
      <c r="J36" s="21" t="s">
        <v>16</v>
      </c>
      <c r="K36" s="8" t="str">
        <f t="shared" si="7"/>
        <v>Valid</v>
      </c>
      <c r="L36" s="8" t="str">
        <f t="shared" si="8"/>
        <v>Valid</v>
      </c>
    </row>
    <row r="37" spans="2:12" x14ac:dyDescent="0.25">
      <c r="B37" s="6" t="s">
        <v>49</v>
      </c>
      <c r="C37" s="21" t="s">
        <v>16</v>
      </c>
      <c r="D37" s="21" t="s">
        <v>16</v>
      </c>
      <c r="E37" s="21" t="s">
        <v>16</v>
      </c>
      <c r="F37" s="21" t="s">
        <v>16</v>
      </c>
      <c r="G37" s="21" t="s">
        <v>16</v>
      </c>
      <c r="H37" s="21">
        <v>0.65929549720096103</v>
      </c>
      <c r="I37" s="21" t="s">
        <v>16</v>
      </c>
      <c r="J37" s="21" t="s">
        <v>16</v>
      </c>
      <c r="K37" s="8" t="str">
        <f t="shared" si="7"/>
        <v>Tidak Valid</v>
      </c>
      <c r="L37" s="8" t="str">
        <f t="shared" si="8"/>
        <v>Valid</v>
      </c>
    </row>
    <row r="38" spans="2:12" x14ac:dyDescent="0.25">
      <c r="B38" s="6" t="s">
        <v>50</v>
      </c>
      <c r="C38" s="21" t="s">
        <v>16</v>
      </c>
      <c r="D38" s="21" t="s">
        <v>16</v>
      </c>
      <c r="E38" s="21" t="s">
        <v>16</v>
      </c>
      <c r="F38" s="21" t="s">
        <v>16</v>
      </c>
      <c r="G38" s="21" t="s">
        <v>16</v>
      </c>
      <c r="H38" s="21">
        <v>0.67948413945177044</v>
      </c>
      <c r="I38" s="21" t="s">
        <v>16</v>
      </c>
      <c r="J38" s="21" t="s">
        <v>16</v>
      </c>
      <c r="K38" s="8" t="str">
        <f t="shared" si="7"/>
        <v>Tidak Valid</v>
      </c>
      <c r="L38" s="8" t="str">
        <f t="shared" si="8"/>
        <v>Valid</v>
      </c>
    </row>
    <row r="39" spans="2:12" x14ac:dyDescent="0.25">
      <c r="B39" s="6" t="s">
        <v>51</v>
      </c>
      <c r="C39" s="21" t="s">
        <v>16</v>
      </c>
      <c r="D39" s="21" t="s">
        <v>16</v>
      </c>
      <c r="E39" s="21" t="s">
        <v>16</v>
      </c>
      <c r="F39" s="21" t="s">
        <v>16</v>
      </c>
      <c r="G39" s="21" t="s">
        <v>16</v>
      </c>
      <c r="H39" s="21" t="s">
        <v>16</v>
      </c>
      <c r="I39" s="21">
        <v>0.48703917197276403</v>
      </c>
      <c r="J39" s="21" t="s">
        <v>16</v>
      </c>
      <c r="K39" s="8" t="str">
        <f>IF($I39&gt;0.7,"Valid","Tidak Valid")</f>
        <v>Tidak Valid</v>
      </c>
      <c r="L39" s="8" t="str">
        <f>IF($I39&gt;0.6,"Valid","Tidak Valid")</f>
        <v>Tidak Valid</v>
      </c>
    </row>
    <row r="40" spans="2:12" x14ac:dyDescent="0.25">
      <c r="B40" s="6" t="s">
        <v>52</v>
      </c>
      <c r="C40" s="21" t="s">
        <v>16</v>
      </c>
      <c r="D40" s="21" t="s">
        <v>16</v>
      </c>
      <c r="E40" s="21" t="s">
        <v>16</v>
      </c>
      <c r="F40" s="21" t="s">
        <v>16</v>
      </c>
      <c r="G40" s="21" t="s">
        <v>16</v>
      </c>
      <c r="H40" s="21" t="s">
        <v>16</v>
      </c>
      <c r="I40" s="21">
        <v>0.77402805222415683</v>
      </c>
      <c r="J40" s="21" t="s">
        <v>16</v>
      </c>
      <c r="K40" s="8" t="str">
        <f>IF($I40&gt;0.7,"Valid","Tidak Valid")</f>
        <v>Valid</v>
      </c>
      <c r="L40" s="8" t="str">
        <f>IF($I40&gt;0.6,"Valid","Tidak Valid")</f>
        <v>Valid</v>
      </c>
    </row>
    <row r="41" spans="2:12" x14ac:dyDescent="0.25">
      <c r="B41" s="6" t="s">
        <v>53</v>
      </c>
      <c r="C41" s="21" t="s">
        <v>16</v>
      </c>
      <c r="D41" s="21" t="s">
        <v>16</v>
      </c>
      <c r="E41" s="21" t="s">
        <v>16</v>
      </c>
      <c r="F41" s="21" t="s">
        <v>16</v>
      </c>
      <c r="G41" s="21" t="s">
        <v>16</v>
      </c>
      <c r="H41" s="21" t="s">
        <v>16</v>
      </c>
      <c r="I41" s="21">
        <v>0.67072824700276268</v>
      </c>
      <c r="J41" s="21" t="s">
        <v>16</v>
      </c>
      <c r="K41" s="8" t="str">
        <f>IF($I41&gt;0.7,"Valid","Tidak Valid")</f>
        <v>Tidak Valid</v>
      </c>
      <c r="L41" s="8" t="str">
        <f>IF($I41&gt;0.6,"Valid","Tidak Valid")</f>
        <v>Valid</v>
      </c>
    </row>
    <row r="42" spans="2:12" x14ac:dyDescent="0.25">
      <c r="B42" s="6" t="s">
        <v>54</v>
      </c>
      <c r="C42" s="21" t="s">
        <v>16</v>
      </c>
      <c r="D42" s="21" t="s">
        <v>16</v>
      </c>
      <c r="E42" s="21" t="s">
        <v>16</v>
      </c>
      <c r="F42" s="21" t="s">
        <v>16</v>
      </c>
      <c r="G42" s="21" t="s">
        <v>16</v>
      </c>
      <c r="H42" s="21" t="s">
        <v>16</v>
      </c>
      <c r="I42" s="21">
        <v>0.86999076073441461</v>
      </c>
      <c r="J42" s="21" t="s">
        <v>16</v>
      </c>
      <c r="K42" s="8" t="str">
        <f>IF($I42&gt;0.7,"Valid","Tidak Valid")</f>
        <v>Valid</v>
      </c>
      <c r="L42" s="8" t="str">
        <f>IF($I42&gt;0.6,"Valid","Tidak Valid")</f>
        <v>Valid</v>
      </c>
    </row>
    <row r="43" spans="2:12" x14ac:dyDescent="0.25">
      <c r="B43" s="6" t="s">
        <v>55</v>
      </c>
      <c r="C43" s="21" t="s">
        <v>16</v>
      </c>
      <c r="D43" s="21" t="s">
        <v>16</v>
      </c>
      <c r="E43" s="21" t="s">
        <v>16</v>
      </c>
      <c r="F43" s="21" t="s">
        <v>16</v>
      </c>
      <c r="G43" s="21" t="s">
        <v>16</v>
      </c>
      <c r="H43" s="21" t="s">
        <v>16</v>
      </c>
      <c r="I43" s="21">
        <v>0.82470697332657639</v>
      </c>
      <c r="J43" s="21" t="s">
        <v>16</v>
      </c>
      <c r="K43" s="8" t="str">
        <f>IF($I43&gt;0.7,"Valid","Tidak Valid")</f>
        <v>Valid</v>
      </c>
      <c r="L43" s="8" t="str">
        <f>IF($I43&gt;0.6,"Valid","Tidak Valid")</f>
        <v>Valid</v>
      </c>
    </row>
    <row r="44" spans="2:12" x14ac:dyDescent="0.25">
      <c r="B44" s="6" t="s">
        <v>56</v>
      </c>
      <c r="C44" s="21" t="s">
        <v>16</v>
      </c>
      <c r="D44" s="21" t="s">
        <v>16</v>
      </c>
      <c r="E44" s="21" t="s">
        <v>16</v>
      </c>
      <c r="F44" s="21" t="s">
        <v>16</v>
      </c>
      <c r="G44" s="21" t="s">
        <v>16</v>
      </c>
      <c r="H44" s="21" t="s">
        <v>16</v>
      </c>
      <c r="I44" s="21" t="s">
        <v>16</v>
      </c>
      <c r="J44" s="21">
        <v>0.84482985398510824</v>
      </c>
      <c r="K44" s="8" t="str">
        <f>IF($J44&gt;0.7,"Valid","Tidak Valid")</f>
        <v>Valid</v>
      </c>
      <c r="L44" s="8" t="str">
        <f>IF($J44&gt;0.6,"Valid","Tidak Valid")</f>
        <v>Valid</v>
      </c>
    </row>
    <row r="45" spans="2:12" x14ac:dyDescent="0.25">
      <c r="B45" s="6" t="s">
        <v>57</v>
      </c>
      <c r="C45" s="21" t="s">
        <v>16</v>
      </c>
      <c r="D45" s="21" t="s">
        <v>16</v>
      </c>
      <c r="E45" s="21" t="s">
        <v>16</v>
      </c>
      <c r="F45" s="21" t="s">
        <v>16</v>
      </c>
      <c r="G45" s="21" t="s">
        <v>16</v>
      </c>
      <c r="H45" s="21" t="s">
        <v>16</v>
      </c>
      <c r="I45" s="21" t="s">
        <v>16</v>
      </c>
      <c r="J45" s="21">
        <v>0.7932648104175225</v>
      </c>
      <c r="K45" s="8" t="str">
        <f t="shared" ref="K45:K53" si="9">IF($J45&gt;0.7,"Valid","Tidak Valid")</f>
        <v>Valid</v>
      </c>
      <c r="L45" s="8" t="str">
        <f t="shared" ref="L45:L53" si="10">IF($J45&gt;0.6,"Valid","Tidak Valid")</f>
        <v>Valid</v>
      </c>
    </row>
    <row r="46" spans="2:12" x14ac:dyDescent="0.25">
      <c r="B46" s="6" t="s">
        <v>58</v>
      </c>
      <c r="C46" s="21" t="s">
        <v>16</v>
      </c>
      <c r="D46" s="21" t="s">
        <v>16</v>
      </c>
      <c r="E46" s="21" t="s">
        <v>16</v>
      </c>
      <c r="F46" s="21" t="s">
        <v>16</v>
      </c>
      <c r="G46" s="21" t="s">
        <v>16</v>
      </c>
      <c r="H46" s="21" t="s">
        <v>16</v>
      </c>
      <c r="I46" s="21" t="s">
        <v>16</v>
      </c>
      <c r="J46" s="21">
        <v>0.8533777830548035</v>
      </c>
      <c r="K46" s="8" t="str">
        <f t="shared" si="9"/>
        <v>Valid</v>
      </c>
      <c r="L46" s="8" t="str">
        <f t="shared" si="10"/>
        <v>Valid</v>
      </c>
    </row>
    <row r="47" spans="2:12" x14ac:dyDescent="0.25">
      <c r="B47" s="6" t="s">
        <v>59</v>
      </c>
      <c r="C47" s="21" t="s">
        <v>16</v>
      </c>
      <c r="D47" s="21" t="s">
        <v>16</v>
      </c>
      <c r="E47" s="21" t="s">
        <v>16</v>
      </c>
      <c r="F47" s="21" t="s">
        <v>16</v>
      </c>
      <c r="G47" s="21" t="s">
        <v>16</v>
      </c>
      <c r="H47" s="21" t="s">
        <v>16</v>
      </c>
      <c r="I47" s="21" t="s">
        <v>16</v>
      </c>
      <c r="J47" s="21">
        <v>0.75811516556804703</v>
      </c>
      <c r="K47" s="8" t="str">
        <f t="shared" si="9"/>
        <v>Valid</v>
      </c>
      <c r="L47" s="8" t="str">
        <f t="shared" si="10"/>
        <v>Valid</v>
      </c>
    </row>
    <row r="48" spans="2:12" x14ac:dyDescent="0.25">
      <c r="B48" s="6" t="s">
        <v>60</v>
      </c>
      <c r="C48" s="21" t="s">
        <v>16</v>
      </c>
      <c r="D48" s="21" t="s">
        <v>16</v>
      </c>
      <c r="E48" s="21" t="s">
        <v>16</v>
      </c>
      <c r="F48" s="21" t="s">
        <v>16</v>
      </c>
      <c r="G48" s="21" t="s">
        <v>16</v>
      </c>
      <c r="H48" s="21" t="s">
        <v>16</v>
      </c>
      <c r="I48" s="21" t="s">
        <v>16</v>
      </c>
      <c r="J48" s="21">
        <v>0.6228146054067033</v>
      </c>
      <c r="K48" s="11" t="str">
        <f t="shared" si="9"/>
        <v>Tidak Valid</v>
      </c>
      <c r="L48" s="8" t="str">
        <f t="shared" si="10"/>
        <v>Valid</v>
      </c>
    </row>
    <row r="49" spans="2:16" x14ac:dyDescent="0.25">
      <c r="B49" s="6" t="s">
        <v>61</v>
      </c>
      <c r="C49" s="21" t="s">
        <v>16</v>
      </c>
      <c r="D49" s="21" t="s">
        <v>16</v>
      </c>
      <c r="E49" s="21" t="s">
        <v>16</v>
      </c>
      <c r="F49" s="21" t="s">
        <v>16</v>
      </c>
      <c r="G49" s="21" t="s">
        <v>16</v>
      </c>
      <c r="H49" s="21" t="s">
        <v>16</v>
      </c>
      <c r="I49" s="21" t="s">
        <v>16</v>
      </c>
      <c r="J49" s="21">
        <v>0.4629871183401072</v>
      </c>
      <c r="K49" s="11" t="str">
        <f t="shared" si="9"/>
        <v>Tidak Valid</v>
      </c>
      <c r="L49" s="11" t="str">
        <f t="shared" si="10"/>
        <v>Tidak Valid</v>
      </c>
    </row>
    <row r="50" spans="2:16" x14ac:dyDescent="0.25">
      <c r="B50" s="6" t="s">
        <v>62</v>
      </c>
      <c r="C50" s="21" t="s">
        <v>16</v>
      </c>
      <c r="D50" s="21" t="s">
        <v>16</v>
      </c>
      <c r="E50" s="21" t="s">
        <v>16</v>
      </c>
      <c r="F50" s="21" t="s">
        <v>16</v>
      </c>
      <c r="G50" s="21" t="s">
        <v>16</v>
      </c>
      <c r="H50" s="21" t="s">
        <v>16</v>
      </c>
      <c r="I50" s="21" t="s">
        <v>16</v>
      </c>
      <c r="J50" s="21">
        <v>0.73321208714453967</v>
      </c>
      <c r="K50" s="8" t="str">
        <f t="shared" si="9"/>
        <v>Valid</v>
      </c>
      <c r="L50" s="8" t="str">
        <f t="shared" si="10"/>
        <v>Valid</v>
      </c>
    </row>
    <row r="51" spans="2:16" x14ac:dyDescent="0.25">
      <c r="B51" s="6" t="s">
        <v>63</v>
      </c>
      <c r="C51" s="21" t="s">
        <v>16</v>
      </c>
      <c r="D51" s="21" t="s">
        <v>16</v>
      </c>
      <c r="E51" s="21" t="s">
        <v>16</v>
      </c>
      <c r="F51" s="21" t="s">
        <v>16</v>
      </c>
      <c r="G51" s="21" t="s">
        <v>16</v>
      </c>
      <c r="H51" s="21" t="s">
        <v>16</v>
      </c>
      <c r="I51" s="21" t="s">
        <v>16</v>
      </c>
      <c r="J51" s="21">
        <v>0.18500056020424621</v>
      </c>
      <c r="K51" s="11" t="str">
        <f t="shared" si="9"/>
        <v>Tidak Valid</v>
      </c>
      <c r="L51" s="11" t="str">
        <f t="shared" si="10"/>
        <v>Tidak Valid</v>
      </c>
    </row>
    <row r="52" spans="2:16" x14ac:dyDescent="0.25">
      <c r="B52" s="6" t="s">
        <v>64</v>
      </c>
      <c r="C52" s="21" t="s">
        <v>16</v>
      </c>
      <c r="D52" s="21" t="s">
        <v>16</v>
      </c>
      <c r="E52" s="21" t="s">
        <v>16</v>
      </c>
      <c r="F52" s="21" t="s">
        <v>16</v>
      </c>
      <c r="G52" s="21" t="s">
        <v>16</v>
      </c>
      <c r="H52" s="21" t="s">
        <v>16</v>
      </c>
      <c r="I52" s="21" t="s">
        <v>16</v>
      </c>
      <c r="J52" s="21">
        <v>0.79841551103869746</v>
      </c>
      <c r="K52" s="8" t="str">
        <f t="shared" si="9"/>
        <v>Valid</v>
      </c>
      <c r="L52" s="8" t="str">
        <f t="shared" si="10"/>
        <v>Valid</v>
      </c>
    </row>
    <row r="53" spans="2:16" x14ac:dyDescent="0.25">
      <c r="B53" s="6" t="s">
        <v>65</v>
      </c>
      <c r="C53" s="21" t="s">
        <v>16</v>
      </c>
      <c r="D53" s="21" t="s">
        <v>16</v>
      </c>
      <c r="E53" s="21" t="s">
        <v>16</v>
      </c>
      <c r="F53" s="21" t="s">
        <v>16</v>
      </c>
      <c r="G53" s="21" t="s">
        <v>16</v>
      </c>
      <c r="H53" s="21" t="s">
        <v>16</v>
      </c>
      <c r="I53" s="21" t="s">
        <v>16</v>
      </c>
      <c r="J53" s="21">
        <v>0.84127114446156304</v>
      </c>
      <c r="K53" s="8" t="str">
        <f t="shared" si="9"/>
        <v>Valid</v>
      </c>
      <c r="L53" s="8" t="str">
        <f t="shared" si="10"/>
        <v>Valid</v>
      </c>
    </row>
    <row r="55" spans="2:16" ht="17.399999999999999" x14ac:dyDescent="0.3">
      <c r="B55" s="1" t="s">
        <v>179</v>
      </c>
      <c r="N55" s="1" t="s">
        <v>1</v>
      </c>
    </row>
    <row r="56" spans="2:16" ht="41.4" x14ac:dyDescent="0.25">
      <c r="B56" s="87" t="s">
        <v>2</v>
      </c>
      <c r="C56" s="88" t="s">
        <v>3</v>
      </c>
      <c r="D56" s="88" t="s">
        <v>4</v>
      </c>
      <c r="E56" s="88" t="s">
        <v>5</v>
      </c>
      <c r="F56" s="88" t="s">
        <v>6</v>
      </c>
      <c r="G56" s="88" t="s">
        <v>7</v>
      </c>
      <c r="H56" s="88" t="s">
        <v>8</v>
      </c>
      <c r="I56" s="88" t="s">
        <v>9</v>
      </c>
      <c r="J56" s="88" t="s">
        <v>10</v>
      </c>
      <c r="K56" s="89" t="s">
        <v>11</v>
      </c>
      <c r="L56" s="89" t="s">
        <v>12</v>
      </c>
      <c r="N56" s="5" t="s">
        <v>13</v>
      </c>
      <c r="O56" s="99" t="s">
        <v>14</v>
      </c>
      <c r="P56" s="99"/>
    </row>
    <row r="57" spans="2:16" x14ac:dyDescent="0.25">
      <c r="B57" s="6" t="s">
        <v>15</v>
      </c>
      <c r="C57" s="21">
        <v>0.99999999999999756</v>
      </c>
      <c r="D57" s="21" t="s">
        <v>16</v>
      </c>
      <c r="E57" s="21" t="s">
        <v>16</v>
      </c>
      <c r="F57" s="21" t="s">
        <v>16</v>
      </c>
      <c r="G57" s="21" t="s">
        <v>16</v>
      </c>
      <c r="H57" s="21" t="s">
        <v>16</v>
      </c>
      <c r="I57" s="21" t="s">
        <v>16</v>
      </c>
      <c r="J57" s="21" t="s">
        <v>16</v>
      </c>
      <c r="K57" s="8" t="str">
        <f>IF($C57&gt;0.7,"Valid","Tidak Valid")</f>
        <v>Valid</v>
      </c>
      <c r="L57" s="8" t="str">
        <f>IF($C57&gt;0.6,"Valid","Tidak Valid")</f>
        <v>Valid</v>
      </c>
      <c r="N57" s="6" t="s">
        <v>3</v>
      </c>
      <c r="O57" s="86">
        <v>1.0000000000000018</v>
      </c>
      <c r="P57" s="21" t="str">
        <f>IF(O57&gt;0.5,"Valid","Tidak Valid")</f>
        <v>Valid</v>
      </c>
    </row>
    <row r="58" spans="2:16" x14ac:dyDescent="0.25">
      <c r="B58" s="6" t="s">
        <v>17</v>
      </c>
      <c r="C58" s="21" t="s">
        <v>16</v>
      </c>
      <c r="D58" s="21">
        <v>0.57543015833197575</v>
      </c>
      <c r="E58" s="21" t="s">
        <v>16</v>
      </c>
      <c r="F58" s="21" t="s">
        <v>16</v>
      </c>
      <c r="G58" s="21" t="s">
        <v>16</v>
      </c>
      <c r="H58" s="21" t="s">
        <v>16</v>
      </c>
      <c r="I58" s="21" t="s">
        <v>16</v>
      </c>
      <c r="J58" s="21" t="s">
        <v>16</v>
      </c>
      <c r="K58" s="8" t="str">
        <f t="shared" ref="K58:K63" si="11">IF($D58&gt;0.7,"Valid","Tidak Valid")</f>
        <v>Tidak Valid</v>
      </c>
      <c r="L58" s="8" t="str">
        <f t="shared" ref="L58:L63" si="12">IF($D58&gt;0.6,"Valid","Tidak Valid")</f>
        <v>Tidak Valid</v>
      </c>
      <c r="N58" s="6" t="s">
        <v>4</v>
      </c>
      <c r="O58" s="86">
        <v>0.54176308450111132</v>
      </c>
      <c r="P58" s="21" t="str">
        <f t="shared" ref="P58:P64" si="13">IF(O58&gt;0.5,"Valid","Tidak Valid")</f>
        <v>Valid</v>
      </c>
    </row>
    <row r="59" spans="2:16" x14ac:dyDescent="0.25">
      <c r="B59" s="6" t="s">
        <v>18</v>
      </c>
      <c r="C59" s="21" t="s">
        <v>16</v>
      </c>
      <c r="D59" s="21">
        <v>0.85594506338591747</v>
      </c>
      <c r="E59" s="21" t="s">
        <v>16</v>
      </c>
      <c r="F59" s="21" t="s">
        <v>16</v>
      </c>
      <c r="G59" s="21" t="s">
        <v>16</v>
      </c>
      <c r="H59" s="21" t="s">
        <v>16</v>
      </c>
      <c r="I59" s="21" t="s">
        <v>16</v>
      </c>
      <c r="J59" s="21" t="s">
        <v>16</v>
      </c>
      <c r="K59" s="8" t="str">
        <f t="shared" si="11"/>
        <v>Valid</v>
      </c>
      <c r="L59" s="8" t="str">
        <f t="shared" si="12"/>
        <v>Valid</v>
      </c>
      <c r="N59" s="6" t="s">
        <v>5</v>
      </c>
      <c r="O59" s="10">
        <v>0.45269627314569449</v>
      </c>
      <c r="P59" s="11" t="str">
        <f t="shared" si="13"/>
        <v>Tidak Valid</v>
      </c>
    </row>
    <row r="60" spans="2:16" x14ac:dyDescent="0.25">
      <c r="B60" s="6" t="s">
        <v>19</v>
      </c>
      <c r="C60" s="21" t="s">
        <v>16</v>
      </c>
      <c r="D60" s="21"/>
      <c r="E60" s="21" t="s">
        <v>16</v>
      </c>
      <c r="F60" s="21" t="s">
        <v>16</v>
      </c>
      <c r="G60" s="21" t="s">
        <v>16</v>
      </c>
      <c r="H60" s="21" t="s">
        <v>16</v>
      </c>
      <c r="I60" s="21" t="s">
        <v>16</v>
      </c>
      <c r="J60" s="21" t="s">
        <v>16</v>
      </c>
      <c r="K60" s="8" t="str">
        <f t="shared" si="11"/>
        <v>Tidak Valid</v>
      </c>
      <c r="L60" s="8" t="str">
        <f t="shared" si="12"/>
        <v>Tidak Valid</v>
      </c>
      <c r="N60" s="6" t="s">
        <v>6</v>
      </c>
      <c r="O60" s="86">
        <v>0.6318761466472349</v>
      </c>
      <c r="P60" s="21" t="str">
        <f t="shared" si="13"/>
        <v>Valid</v>
      </c>
    </row>
    <row r="61" spans="2:16" x14ac:dyDescent="0.25">
      <c r="B61" s="6" t="s">
        <v>20</v>
      </c>
      <c r="C61" s="21" t="s">
        <v>16</v>
      </c>
      <c r="D61" s="21">
        <v>0.8810069016866392</v>
      </c>
      <c r="E61" s="21" t="s">
        <v>16</v>
      </c>
      <c r="F61" s="21" t="s">
        <v>16</v>
      </c>
      <c r="G61" s="21" t="s">
        <v>16</v>
      </c>
      <c r="H61" s="21" t="s">
        <v>16</v>
      </c>
      <c r="I61" s="21" t="s">
        <v>16</v>
      </c>
      <c r="J61" s="21" t="s">
        <v>16</v>
      </c>
      <c r="K61" s="8" t="str">
        <f t="shared" si="11"/>
        <v>Valid</v>
      </c>
      <c r="L61" s="8" t="str">
        <f t="shared" si="12"/>
        <v>Valid</v>
      </c>
      <c r="N61" s="6" t="s">
        <v>7</v>
      </c>
      <c r="O61" s="86">
        <v>0.81679328458721123</v>
      </c>
      <c r="P61" s="21" t="str">
        <f t="shared" si="13"/>
        <v>Valid</v>
      </c>
    </row>
    <row r="62" spans="2:16" x14ac:dyDescent="0.25">
      <c r="B62" s="6" t="s">
        <v>21</v>
      </c>
      <c r="C62" s="21" t="s">
        <v>16</v>
      </c>
      <c r="D62" s="21"/>
      <c r="E62" s="21" t="s">
        <v>16</v>
      </c>
      <c r="F62" s="21" t="s">
        <v>16</v>
      </c>
      <c r="G62" s="21" t="s">
        <v>16</v>
      </c>
      <c r="H62" s="21" t="s">
        <v>16</v>
      </c>
      <c r="I62" s="21" t="s">
        <v>16</v>
      </c>
      <c r="J62" s="21" t="s">
        <v>16</v>
      </c>
      <c r="K62" s="8" t="str">
        <f t="shared" si="11"/>
        <v>Tidak Valid</v>
      </c>
      <c r="L62" s="8" t="str">
        <f t="shared" si="12"/>
        <v>Tidak Valid</v>
      </c>
      <c r="N62" s="6" t="s">
        <v>8</v>
      </c>
      <c r="O62" s="86">
        <v>0.55447092197230197</v>
      </c>
      <c r="P62" s="21" t="str">
        <f t="shared" si="13"/>
        <v>Valid</v>
      </c>
    </row>
    <row r="63" spans="2:16" x14ac:dyDescent="0.25">
      <c r="B63" s="6" t="s">
        <v>22</v>
      </c>
      <c r="C63" s="21" t="s">
        <v>16</v>
      </c>
      <c r="D63" s="21">
        <v>0.57194174400218323</v>
      </c>
      <c r="E63" s="21" t="s">
        <v>16</v>
      </c>
      <c r="F63" s="21" t="s">
        <v>16</v>
      </c>
      <c r="G63" s="21" t="s">
        <v>16</v>
      </c>
      <c r="H63" s="21" t="s">
        <v>16</v>
      </c>
      <c r="I63" s="21" t="s">
        <v>16</v>
      </c>
      <c r="J63" s="21" t="s">
        <v>16</v>
      </c>
      <c r="K63" s="8" t="str">
        <f t="shared" si="11"/>
        <v>Tidak Valid</v>
      </c>
      <c r="L63" s="8" t="str">
        <f t="shared" si="12"/>
        <v>Tidak Valid</v>
      </c>
      <c r="N63" s="6" t="s">
        <v>9</v>
      </c>
      <c r="O63" s="86">
        <v>0.63056258601056936</v>
      </c>
      <c r="P63" s="21" t="str">
        <f t="shared" si="13"/>
        <v>Valid</v>
      </c>
    </row>
    <row r="64" spans="2:16" x14ac:dyDescent="0.25">
      <c r="B64" s="6" t="s">
        <v>23</v>
      </c>
      <c r="C64" s="21" t="s">
        <v>16</v>
      </c>
      <c r="D64" s="21" t="s">
        <v>16</v>
      </c>
      <c r="E64" s="21" t="s">
        <v>16</v>
      </c>
      <c r="F64" s="21">
        <v>0.75686094361287981</v>
      </c>
      <c r="G64" s="21" t="s">
        <v>16</v>
      </c>
      <c r="H64" s="21" t="s">
        <v>16</v>
      </c>
      <c r="I64" s="21" t="s">
        <v>16</v>
      </c>
      <c r="J64" s="21" t="s">
        <v>16</v>
      </c>
      <c r="K64" s="8" t="str">
        <f>IF($F64&gt;0.7,"Valid","Tidak Valid")</f>
        <v>Valid</v>
      </c>
      <c r="L64" s="8" t="str">
        <f>IF($F64&gt;0.6,"Valid","Tidak Valid")</f>
        <v>Valid</v>
      </c>
      <c r="N64" s="6" t="s">
        <v>10</v>
      </c>
      <c r="O64" s="86">
        <v>0.6195063968642589</v>
      </c>
      <c r="P64" s="21" t="str">
        <f t="shared" si="13"/>
        <v>Valid</v>
      </c>
    </row>
    <row r="65" spans="2:12" x14ac:dyDescent="0.25">
      <c r="B65" s="6" t="s">
        <v>24</v>
      </c>
      <c r="C65" s="21" t="s">
        <v>16</v>
      </c>
      <c r="D65" s="21" t="s">
        <v>16</v>
      </c>
      <c r="E65" s="21" t="s">
        <v>16</v>
      </c>
      <c r="F65" s="21"/>
      <c r="G65" s="21" t="s">
        <v>16</v>
      </c>
      <c r="H65" s="21" t="s">
        <v>16</v>
      </c>
      <c r="I65" s="21" t="s">
        <v>16</v>
      </c>
      <c r="J65" s="21" t="s">
        <v>16</v>
      </c>
      <c r="K65" s="11" t="str">
        <f t="shared" ref="K65:K71" si="14">IF($F65&gt;0.7,"Valid","Tidak Valid")</f>
        <v>Tidak Valid</v>
      </c>
      <c r="L65" s="11" t="str">
        <f t="shared" ref="L65:L71" si="15">IF($F65&gt;0.6,"Valid","Tidak Valid")</f>
        <v>Tidak Valid</v>
      </c>
    </row>
    <row r="66" spans="2:12" x14ac:dyDescent="0.25">
      <c r="B66" s="6" t="s">
        <v>25</v>
      </c>
      <c r="C66" s="21" t="s">
        <v>16</v>
      </c>
      <c r="D66" s="21" t="s">
        <v>16</v>
      </c>
      <c r="E66" s="21" t="s">
        <v>16</v>
      </c>
      <c r="F66" s="21"/>
      <c r="G66" s="21" t="s">
        <v>16</v>
      </c>
      <c r="H66" s="21" t="s">
        <v>16</v>
      </c>
      <c r="I66" s="21" t="s">
        <v>16</v>
      </c>
      <c r="J66" s="21" t="s">
        <v>16</v>
      </c>
      <c r="K66" s="11" t="str">
        <f t="shared" si="14"/>
        <v>Tidak Valid</v>
      </c>
      <c r="L66" s="11" t="str">
        <f t="shared" si="15"/>
        <v>Tidak Valid</v>
      </c>
    </row>
    <row r="67" spans="2:12" x14ac:dyDescent="0.25">
      <c r="B67" s="6" t="s">
        <v>26</v>
      </c>
      <c r="C67" s="21" t="s">
        <v>16</v>
      </c>
      <c r="D67" s="21" t="s">
        <v>16</v>
      </c>
      <c r="E67" s="21" t="s">
        <v>16</v>
      </c>
      <c r="F67" s="21">
        <v>0.80045827116822854</v>
      </c>
      <c r="G67" s="21" t="s">
        <v>16</v>
      </c>
      <c r="H67" s="21" t="s">
        <v>16</v>
      </c>
      <c r="I67" s="21" t="s">
        <v>16</v>
      </c>
      <c r="J67" s="21" t="s">
        <v>16</v>
      </c>
      <c r="K67" s="8" t="str">
        <f t="shared" si="14"/>
        <v>Valid</v>
      </c>
      <c r="L67" s="8" t="str">
        <f t="shared" si="15"/>
        <v>Valid</v>
      </c>
    </row>
    <row r="68" spans="2:12" x14ac:dyDescent="0.25">
      <c r="B68" s="6" t="s">
        <v>27</v>
      </c>
      <c r="C68" s="21" t="s">
        <v>16</v>
      </c>
      <c r="D68" s="21" t="s">
        <v>16</v>
      </c>
      <c r="E68" s="21" t="s">
        <v>16</v>
      </c>
      <c r="F68" s="21">
        <v>0.84614556991725809</v>
      </c>
      <c r="G68" s="21" t="s">
        <v>16</v>
      </c>
      <c r="H68" s="21" t="s">
        <v>16</v>
      </c>
      <c r="I68" s="21" t="s">
        <v>16</v>
      </c>
      <c r="J68" s="21" t="s">
        <v>16</v>
      </c>
      <c r="K68" s="8" t="str">
        <f t="shared" si="14"/>
        <v>Valid</v>
      </c>
      <c r="L68" s="8" t="str">
        <f t="shared" si="15"/>
        <v>Valid</v>
      </c>
    </row>
    <row r="69" spans="2:12" x14ac:dyDescent="0.25">
      <c r="B69" s="6" t="s">
        <v>28</v>
      </c>
      <c r="C69" s="21" t="s">
        <v>16</v>
      </c>
      <c r="D69" s="21" t="s">
        <v>16</v>
      </c>
      <c r="E69" s="21" t="s">
        <v>16</v>
      </c>
      <c r="F69" s="21">
        <v>0.83795019094241585</v>
      </c>
      <c r="G69" s="21" t="s">
        <v>16</v>
      </c>
      <c r="H69" s="21" t="s">
        <v>16</v>
      </c>
      <c r="I69" s="21" t="s">
        <v>16</v>
      </c>
      <c r="J69" s="21" t="s">
        <v>16</v>
      </c>
      <c r="K69" s="8" t="str">
        <f t="shared" si="14"/>
        <v>Valid</v>
      </c>
      <c r="L69" s="8" t="str">
        <f t="shared" si="15"/>
        <v>Valid</v>
      </c>
    </row>
    <row r="70" spans="2:12" x14ac:dyDescent="0.25">
      <c r="B70" s="6" t="s">
        <v>29</v>
      </c>
      <c r="C70" s="21" t="s">
        <v>16</v>
      </c>
      <c r="D70" s="21" t="s">
        <v>16</v>
      </c>
      <c r="E70" s="21" t="s">
        <v>16</v>
      </c>
      <c r="F70" s="21">
        <v>0.78630419201369117</v>
      </c>
      <c r="G70" s="21" t="s">
        <v>16</v>
      </c>
      <c r="H70" s="21" t="s">
        <v>16</v>
      </c>
      <c r="I70" s="21" t="s">
        <v>16</v>
      </c>
      <c r="J70" s="21" t="s">
        <v>16</v>
      </c>
      <c r="K70" s="8" t="str">
        <f t="shared" si="14"/>
        <v>Valid</v>
      </c>
      <c r="L70" s="8" t="str">
        <f t="shared" si="15"/>
        <v>Valid</v>
      </c>
    </row>
    <row r="71" spans="2:12" x14ac:dyDescent="0.25">
      <c r="B71" s="6" t="s">
        <v>30</v>
      </c>
      <c r="C71" s="21" t="s">
        <v>16</v>
      </c>
      <c r="D71" s="21" t="s">
        <v>16</v>
      </c>
      <c r="E71" s="21" t="s">
        <v>16</v>
      </c>
      <c r="F71" s="21">
        <v>0.735722649961147</v>
      </c>
      <c r="G71" s="21" t="s">
        <v>16</v>
      </c>
      <c r="H71" s="21" t="s">
        <v>16</v>
      </c>
      <c r="I71" s="21" t="s">
        <v>16</v>
      </c>
      <c r="J71" s="21" t="s">
        <v>16</v>
      </c>
      <c r="K71" s="8" t="str">
        <f t="shared" si="14"/>
        <v>Valid</v>
      </c>
      <c r="L71" s="8" t="str">
        <f t="shared" si="15"/>
        <v>Valid</v>
      </c>
    </row>
    <row r="72" spans="2:12" x14ac:dyDescent="0.25">
      <c r="B72" s="6" t="s">
        <v>31</v>
      </c>
      <c r="C72" s="21" t="s">
        <v>16</v>
      </c>
      <c r="D72" s="21" t="s">
        <v>16</v>
      </c>
      <c r="E72" s="21">
        <v>0.56662243144961078</v>
      </c>
      <c r="F72" s="21" t="s">
        <v>16</v>
      </c>
      <c r="G72" s="21" t="s">
        <v>16</v>
      </c>
      <c r="H72" s="21" t="s">
        <v>16</v>
      </c>
      <c r="I72" s="21" t="s">
        <v>16</v>
      </c>
      <c r="J72" s="21" t="s">
        <v>16</v>
      </c>
      <c r="K72" s="11" t="str">
        <f t="shared" ref="K72:K77" si="16">IF($E72&gt;0.7,"Valid","Tidak Valid")</f>
        <v>Tidak Valid</v>
      </c>
      <c r="L72" s="11" t="str">
        <f t="shared" ref="L72:L77" si="17">IF($E72&gt;0.6,"Valid","Tidak Valid")</f>
        <v>Tidak Valid</v>
      </c>
    </row>
    <row r="73" spans="2:12" x14ac:dyDescent="0.25">
      <c r="B73" s="6" t="s">
        <v>32</v>
      </c>
      <c r="C73" s="21" t="s">
        <v>16</v>
      </c>
      <c r="D73" s="21" t="s">
        <v>16</v>
      </c>
      <c r="E73" s="21">
        <v>0.67069052373276283</v>
      </c>
      <c r="F73" s="21" t="s">
        <v>16</v>
      </c>
      <c r="G73" s="21" t="s">
        <v>16</v>
      </c>
      <c r="H73" s="21" t="s">
        <v>16</v>
      </c>
      <c r="I73" s="21" t="s">
        <v>16</v>
      </c>
      <c r="J73" s="21" t="s">
        <v>16</v>
      </c>
      <c r="K73" s="11" t="str">
        <f t="shared" si="16"/>
        <v>Tidak Valid</v>
      </c>
      <c r="L73" s="8" t="str">
        <f t="shared" si="17"/>
        <v>Valid</v>
      </c>
    </row>
    <row r="74" spans="2:12" x14ac:dyDescent="0.25">
      <c r="B74" s="6" t="s">
        <v>33</v>
      </c>
      <c r="C74" s="21" t="s">
        <v>16</v>
      </c>
      <c r="D74" s="21" t="s">
        <v>16</v>
      </c>
      <c r="E74" s="21">
        <v>0.76976477524951281</v>
      </c>
      <c r="F74" s="21" t="s">
        <v>16</v>
      </c>
      <c r="G74" s="21" t="s">
        <v>16</v>
      </c>
      <c r="H74" s="21" t="s">
        <v>16</v>
      </c>
      <c r="I74" s="21" t="s">
        <v>16</v>
      </c>
      <c r="J74" s="21" t="s">
        <v>16</v>
      </c>
      <c r="K74" s="8" t="str">
        <f t="shared" si="16"/>
        <v>Valid</v>
      </c>
      <c r="L74" s="8" t="str">
        <f t="shared" si="17"/>
        <v>Valid</v>
      </c>
    </row>
    <row r="75" spans="2:12" x14ac:dyDescent="0.25">
      <c r="B75" s="6" t="s">
        <v>34</v>
      </c>
      <c r="C75" s="21" t="s">
        <v>16</v>
      </c>
      <c r="D75" s="21" t="s">
        <v>16</v>
      </c>
      <c r="E75" s="21">
        <v>0.64875113953783026</v>
      </c>
      <c r="F75" s="21" t="s">
        <v>16</v>
      </c>
      <c r="G75" s="21" t="s">
        <v>16</v>
      </c>
      <c r="H75" s="21" t="s">
        <v>16</v>
      </c>
      <c r="I75" s="21" t="s">
        <v>16</v>
      </c>
      <c r="J75" s="21" t="s">
        <v>16</v>
      </c>
      <c r="K75" s="8" t="str">
        <f t="shared" si="16"/>
        <v>Tidak Valid</v>
      </c>
      <c r="L75" s="8" t="str">
        <f t="shared" si="17"/>
        <v>Valid</v>
      </c>
    </row>
    <row r="76" spans="2:12" x14ac:dyDescent="0.25">
      <c r="B76" s="6" t="s">
        <v>35</v>
      </c>
      <c r="C76" s="21" t="s">
        <v>16</v>
      </c>
      <c r="D76" s="21" t="s">
        <v>16</v>
      </c>
      <c r="E76" s="21">
        <v>0.63179663383450357</v>
      </c>
      <c r="F76" s="21" t="s">
        <v>16</v>
      </c>
      <c r="G76" s="21" t="s">
        <v>16</v>
      </c>
      <c r="H76" s="21" t="s">
        <v>16</v>
      </c>
      <c r="I76" s="21" t="s">
        <v>16</v>
      </c>
      <c r="J76" s="21" t="s">
        <v>16</v>
      </c>
      <c r="K76" s="8" t="str">
        <f t="shared" si="16"/>
        <v>Tidak Valid</v>
      </c>
      <c r="L76" s="8" t="str">
        <f t="shared" si="17"/>
        <v>Valid</v>
      </c>
    </row>
    <row r="77" spans="2:12" x14ac:dyDescent="0.25">
      <c r="B77" s="6" t="s">
        <v>36</v>
      </c>
      <c r="C77" s="21" t="s">
        <v>16</v>
      </c>
      <c r="D77" s="21" t="s">
        <v>16</v>
      </c>
      <c r="E77" s="21">
        <v>0.72986851119649887</v>
      </c>
      <c r="F77" s="21" t="s">
        <v>16</v>
      </c>
      <c r="G77" s="21" t="s">
        <v>16</v>
      </c>
      <c r="H77" s="21" t="s">
        <v>16</v>
      </c>
      <c r="I77" s="21" t="s">
        <v>16</v>
      </c>
      <c r="J77" s="21" t="s">
        <v>16</v>
      </c>
      <c r="K77" s="8" t="str">
        <f t="shared" si="16"/>
        <v>Valid</v>
      </c>
      <c r="L77" s="8" t="str">
        <f t="shared" si="17"/>
        <v>Valid</v>
      </c>
    </row>
    <row r="78" spans="2:12" x14ac:dyDescent="0.25">
      <c r="B78" s="6" t="s">
        <v>37</v>
      </c>
      <c r="C78" s="21" t="s">
        <v>16</v>
      </c>
      <c r="D78" s="21" t="s">
        <v>16</v>
      </c>
      <c r="E78" s="21" t="s">
        <v>16</v>
      </c>
      <c r="F78" s="21" t="s">
        <v>16</v>
      </c>
      <c r="G78" s="21">
        <v>0.84514180283758422</v>
      </c>
      <c r="H78" s="21" t="s">
        <v>16</v>
      </c>
      <c r="I78" s="21" t="s">
        <v>16</v>
      </c>
      <c r="J78" s="21" t="s">
        <v>16</v>
      </c>
      <c r="K78" s="8" t="str">
        <f>IF($G78&gt;0.7,"Valid","Tidak Valid")</f>
        <v>Valid</v>
      </c>
      <c r="L78" s="8" t="str">
        <f>IF($G78&gt;0.6,"Valid","Tidak Valid")</f>
        <v>Valid</v>
      </c>
    </row>
    <row r="79" spans="2:12" x14ac:dyDescent="0.25">
      <c r="B79" s="6" t="s">
        <v>38</v>
      </c>
      <c r="C79" s="21" t="s">
        <v>16</v>
      </c>
      <c r="D79" s="21" t="s">
        <v>16</v>
      </c>
      <c r="E79" s="21" t="s">
        <v>16</v>
      </c>
      <c r="F79" s="21" t="s">
        <v>16</v>
      </c>
      <c r="G79" s="21">
        <v>0.94119040054040692</v>
      </c>
      <c r="H79" s="21" t="s">
        <v>16</v>
      </c>
      <c r="I79" s="21" t="s">
        <v>16</v>
      </c>
      <c r="J79" s="21" t="s">
        <v>16</v>
      </c>
      <c r="K79" s="8" t="str">
        <f>IF($G79&gt;0.7,"Valid","Tidak Valid")</f>
        <v>Valid</v>
      </c>
      <c r="L79" s="8" t="str">
        <f>IF($G79&gt;0.6,"Valid","Tidak Valid")</f>
        <v>Valid</v>
      </c>
    </row>
    <row r="80" spans="2:12" x14ac:dyDescent="0.25">
      <c r="B80" s="6" t="s">
        <v>39</v>
      </c>
      <c r="C80" s="21" t="s">
        <v>16</v>
      </c>
      <c r="D80" s="21" t="s">
        <v>16</v>
      </c>
      <c r="E80" s="21" t="s">
        <v>16</v>
      </c>
      <c r="F80" s="21" t="s">
        <v>16</v>
      </c>
      <c r="G80" s="21">
        <v>0.90346371258829261</v>
      </c>
      <c r="H80" s="21" t="s">
        <v>16</v>
      </c>
      <c r="I80" s="21" t="s">
        <v>16</v>
      </c>
      <c r="J80" s="21" t="s">
        <v>16</v>
      </c>
      <c r="K80" s="8" t="str">
        <f>IF($G80&gt;0.7,"Valid","Tidak Valid")</f>
        <v>Valid</v>
      </c>
      <c r="L80" s="8" t="str">
        <f>IF($G80&gt;0.6,"Valid","Tidak Valid")</f>
        <v>Valid</v>
      </c>
    </row>
    <row r="81" spans="2:12" x14ac:dyDescent="0.25">
      <c r="B81" s="6" t="s">
        <v>40</v>
      </c>
      <c r="C81" s="21" t="s">
        <v>16</v>
      </c>
      <c r="D81" s="21" t="s">
        <v>16</v>
      </c>
      <c r="E81" s="21" t="s">
        <v>16</v>
      </c>
      <c r="F81" s="21" t="s">
        <v>16</v>
      </c>
      <c r="G81" s="21">
        <v>0.88472597164001798</v>
      </c>
      <c r="H81" s="21" t="s">
        <v>16</v>
      </c>
      <c r="I81" s="21" t="s">
        <v>16</v>
      </c>
      <c r="J81" s="21" t="s">
        <v>16</v>
      </c>
      <c r="K81" s="8" t="str">
        <f>IF($G81&gt;0.7,"Valid","Tidak Valid")</f>
        <v>Valid</v>
      </c>
      <c r="L81" s="8" t="str">
        <f>IF($G81&gt;0.6,"Valid","Tidak Valid")</f>
        <v>Valid</v>
      </c>
    </row>
    <row r="82" spans="2:12" x14ac:dyDescent="0.25">
      <c r="B82" s="6" t="s">
        <v>41</v>
      </c>
      <c r="C82" s="21" t="s">
        <v>16</v>
      </c>
      <c r="D82" s="21" t="s">
        <v>16</v>
      </c>
      <c r="E82" s="21" t="s">
        <v>16</v>
      </c>
      <c r="F82" s="21" t="s">
        <v>16</v>
      </c>
      <c r="G82" s="21">
        <v>0.94067829841284478</v>
      </c>
      <c r="H82" s="21" t="s">
        <v>16</v>
      </c>
      <c r="I82" s="21" t="s">
        <v>16</v>
      </c>
      <c r="J82" s="21" t="s">
        <v>16</v>
      </c>
      <c r="K82" s="8" t="str">
        <f>IF($G82&gt;0.7,"Valid","Tidak Valid")</f>
        <v>Valid</v>
      </c>
      <c r="L82" s="8" t="str">
        <f>IF($G82&gt;0.6,"Valid","Tidak Valid")</f>
        <v>Valid</v>
      </c>
    </row>
    <row r="83" spans="2:12" x14ac:dyDescent="0.25">
      <c r="B83" s="6" t="s">
        <v>42</v>
      </c>
      <c r="C83" s="21" t="s">
        <v>16</v>
      </c>
      <c r="D83" s="21" t="s">
        <v>16</v>
      </c>
      <c r="E83" s="21" t="s">
        <v>16</v>
      </c>
      <c r="F83" s="21" t="s">
        <v>16</v>
      </c>
      <c r="G83" s="21" t="s">
        <v>16</v>
      </c>
      <c r="H83" s="21"/>
      <c r="I83" s="21" t="s">
        <v>16</v>
      </c>
      <c r="J83" s="21" t="s">
        <v>16</v>
      </c>
      <c r="K83" s="11" t="str">
        <f>IF($H83&gt;0.7,"Valid","Tidak Valid")</f>
        <v>Tidak Valid</v>
      </c>
      <c r="L83" s="11" t="str">
        <f>IF($H83&gt;0.6,"Valid","Tidak Valid")</f>
        <v>Tidak Valid</v>
      </c>
    </row>
    <row r="84" spans="2:12" x14ac:dyDescent="0.25">
      <c r="B84" s="6" t="s">
        <v>43</v>
      </c>
      <c r="C84" s="21" t="s">
        <v>16</v>
      </c>
      <c r="D84" s="21" t="s">
        <v>16</v>
      </c>
      <c r="E84" s="21" t="s">
        <v>16</v>
      </c>
      <c r="F84" s="21" t="s">
        <v>16</v>
      </c>
      <c r="G84" s="21" t="s">
        <v>16</v>
      </c>
      <c r="H84" s="21"/>
      <c r="I84" s="21" t="s">
        <v>16</v>
      </c>
      <c r="J84" s="21" t="s">
        <v>16</v>
      </c>
      <c r="K84" s="11" t="str">
        <f t="shared" ref="K84:K91" si="18">IF($H84&gt;0.7,"Valid","Tidak Valid")</f>
        <v>Tidak Valid</v>
      </c>
      <c r="L84" s="11" t="str">
        <f t="shared" ref="L84:L91" si="19">IF($H84&gt;0.6,"Valid","Tidak Valid")</f>
        <v>Tidak Valid</v>
      </c>
    </row>
    <row r="85" spans="2:12" x14ac:dyDescent="0.25">
      <c r="B85" s="6" t="s">
        <v>44</v>
      </c>
      <c r="C85" s="21" t="s">
        <v>16</v>
      </c>
      <c r="D85" s="21" t="s">
        <v>16</v>
      </c>
      <c r="E85" s="21" t="s">
        <v>16</v>
      </c>
      <c r="F85" s="21" t="s">
        <v>16</v>
      </c>
      <c r="G85" s="21" t="s">
        <v>16</v>
      </c>
      <c r="H85" s="21">
        <v>0.74210522310806615</v>
      </c>
      <c r="I85" s="21" t="s">
        <v>16</v>
      </c>
      <c r="J85" s="21" t="s">
        <v>16</v>
      </c>
      <c r="K85" s="8" t="str">
        <f t="shared" si="18"/>
        <v>Valid</v>
      </c>
      <c r="L85" s="8" t="str">
        <f t="shared" si="19"/>
        <v>Valid</v>
      </c>
    </row>
    <row r="86" spans="2:12" x14ac:dyDescent="0.25">
      <c r="B86" s="6" t="s">
        <v>45</v>
      </c>
      <c r="C86" s="21" t="s">
        <v>16</v>
      </c>
      <c r="D86" s="21" t="s">
        <v>16</v>
      </c>
      <c r="E86" s="21" t="s">
        <v>16</v>
      </c>
      <c r="F86" s="21" t="s">
        <v>16</v>
      </c>
      <c r="G86" s="21" t="s">
        <v>16</v>
      </c>
      <c r="H86" s="21">
        <v>0.7972810656368664</v>
      </c>
      <c r="I86" s="21" t="s">
        <v>16</v>
      </c>
      <c r="J86" s="21" t="s">
        <v>16</v>
      </c>
      <c r="K86" s="8" t="str">
        <f t="shared" si="18"/>
        <v>Valid</v>
      </c>
      <c r="L86" s="8" t="str">
        <f t="shared" si="19"/>
        <v>Valid</v>
      </c>
    </row>
    <row r="87" spans="2:12" x14ac:dyDescent="0.25">
      <c r="B87" s="6" t="s">
        <v>46</v>
      </c>
      <c r="C87" s="21" t="s">
        <v>16</v>
      </c>
      <c r="D87" s="21" t="s">
        <v>16</v>
      </c>
      <c r="E87" s="21" t="s">
        <v>16</v>
      </c>
      <c r="F87" s="21" t="s">
        <v>16</v>
      </c>
      <c r="G87" s="21" t="s">
        <v>16</v>
      </c>
      <c r="H87" s="21"/>
      <c r="I87" s="21" t="s">
        <v>16</v>
      </c>
      <c r="J87" s="21" t="s">
        <v>16</v>
      </c>
      <c r="K87" s="8" t="str">
        <f t="shared" si="18"/>
        <v>Tidak Valid</v>
      </c>
      <c r="L87" s="8" t="str">
        <f t="shared" si="19"/>
        <v>Tidak Valid</v>
      </c>
    </row>
    <row r="88" spans="2:12" x14ac:dyDescent="0.25">
      <c r="B88" s="6" t="s">
        <v>47</v>
      </c>
      <c r="C88" s="21" t="s">
        <v>16</v>
      </c>
      <c r="D88" s="21" t="s">
        <v>16</v>
      </c>
      <c r="E88" s="21" t="s">
        <v>16</v>
      </c>
      <c r="F88" s="21" t="s">
        <v>16</v>
      </c>
      <c r="G88" s="21" t="s">
        <v>16</v>
      </c>
      <c r="H88" s="21"/>
      <c r="I88" s="21" t="s">
        <v>16</v>
      </c>
      <c r="J88" s="21" t="s">
        <v>16</v>
      </c>
      <c r="K88" s="8" t="str">
        <f t="shared" si="18"/>
        <v>Tidak Valid</v>
      </c>
      <c r="L88" s="8" t="str">
        <f t="shared" si="19"/>
        <v>Tidak Valid</v>
      </c>
    </row>
    <row r="89" spans="2:12" x14ac:dyDescent="0.25">
      <c r="B89" s="6" t="s">
        <v>48</v>
      </c>
      <c r="C89" s="21" t="s">
        <v>16</v>
      </c>
      <c r="D89" s="21" t="s">
        <v>16</v>
      </c>
      <c r="E89" s="21" t="s">
        <v>16</v>
      </c>
      <c r="F89" s="21" t="s">
        <v>16</v>
      </c>
      <c r="G89" s="21" t="s">
        <v>16</v>
      </c>
      <c r="H89" s="21">
        <v>0.78682214156515606</v>
      </c>
      <c r="I89" s="21" t="s">
        <v>16</v>
      </c>
      <c r="J89" s="21" t="s">
        <v>16</v>
      </c>
      <c r="K89" s="8" t="str">
        <f t="shared" si="18"/>
        <v>Valid</v>
      </c>
      <c r="L89" s="8" t="str">
        <f t="shared" si="19"/>
        <v>Valid</v>
      </c>
    </row>
    <row r="90" spans="2:12" x14ac:dyDescent="0.25">
      <c r="B90" s="6" t="s">
        <v>49</v>
      </c>
      <c r="C90" s="21" t="s">
        <v>16</v>
      </c>
      <c r="D90" s="21" t="s">
        <v>16</v>
      </c>
      <c r="E90" s="21" t="s">
        <v>16</v>
      </c>
      <c r="F90" s="21" t="s">
        <v>16</v>
      </c>
      <c r="G90" s="21" t="s">
        <v>16</v>
      </c>
      <c r="H90" s="21">
        <v>0.70025399255281129</v>
      </c>
      <c r="I90" s="21" t="s">
        <v>16</v>
      </c>
      <c r="J90" s="21" t="s">
        <v>16</v>
      </c>
      <c r="K90" s="8" t="str">
        <f t="shared" si="18"/>
        <v>Valid</v>
      </c>
      <c r="L90" s="8" t="str">
        <f t="shared" si="19"/>
        <v>Valid</v>
      </c>
    </row>
    <row r="91" spans="2:12" x14ac:dyDescent="0.25">
      <c r="B91" s="6" t="s">
        <v>50</v>
      </c>
      <c r="C91" s="21" t="s">
        <v>16</v>
      </c>
      <c r="D91" s="21" t="s">
        <v>16</v>
      </c>
      <c r="E91" s="21" t="s">
        <v>16</v>
      </c>
      <c r="F91" s="21" t="s">
        <v>16</v>
      </c>
      <c r="G91" s="21" t="s">
        <v>16</v>
      </c>
      <c r="H91" s="21">
        <v>0.69031341688456649</v>
      </c>
      <c r="I91" s="21" t="s">
        <v>16</v>
      </c>
      <c r="J91" s="21" t="s">
        <v>16</v>
      </c>
      <c r="K91" s="8" t="str">
        <f t="shared" si="18"/>
        <v>Tidak Valid</v>
      </c>
      <c r="L91" s="8" t="str">
        <f t="shared" si="19"/>
        <v>Valid</v>
      </c>
    </row>
    <row r="92" spans="2:12" x14ac:dyDescent="0.25">
      <c r="B92" s="6" t="s">
        <v>51</v>
      </c>
      <c r="C92" s="21" t="s">
        <v>16</v>
      </c>
      <c r="D92" s="21" t="s">
        <v>16</v>
      </c>
      <c r="E92" s="21" t="s">
        <v>16</v>
      </c>
      <c r="F92" s="21" t="s">
        <v>16</v>
      </c>
      <c r="G92" s="21" t="s">
        <v>16</v>
      </c>
      <c r="H92" s="21" t="s">
        <v>16</v>
      </c>
      <c r="I92" s="21"/>
      <c r="J92" s="21" t="s">
        <v>16</v>
      </c>
      <c r="K92" s="8" t="str">
        <f>IF($I92&gt;0.7,"Valid","Tidak Valid")</f>
        <v>Tidak Valid</v>
      </c>
      <c r="L92" s="8" t="str">
        <f>IF($I92&gt;0.6,"Valid","Tidak Valid")</f>
        <v>Tidak Valid</v>
      </c>
    </row>
    <row r="93" spans="2:12" x14ac:dyDescent="0.25">
      <c r="B93" s="6" t="s">
        <v>52</v>
      </c>
      <c r="C93" s="21" t="s">
        <v>16</v>
      </c>
      <c r="D93" s="21" t="s">
        <v>16</v>
      </c>
      <c r="E93" s="21" t="s">
        <v>16</v>
      </c>
      <c r="F93" s="21" t="s">
        <v>16</v>
      </c>
      <c r="G93" s="21" t="s">
        <v>16</v>
      </c>
      <c r="H93" s="21" t="s">
        <v>16</v>
      </c>
      <c r="I93" s="21">
        <v>0.78187372695774215</v>
      </c>
      <c r="J93" s="21" t="s">
        <v>16</v>
      </c>
      <c r="K93" s="8" t="str">
        <f>IF($I93&gt;0.7,"Valid","Tidak Valid")</f>
        <v>Valid</v>
      </c>
      <c r="L93" s="8" t="str">
        <f>IF($I93&gt;0.6,"Valid","Tidak Valid")</f>
        <v>Valid</v>
      </c>
    </row>
    <row r="94" spans="2:12" x14ac:dyDescent="0.25">
      <c r="B94" s="6" t="s">
        <v>53</v>
      </c>
      <c r="C94" s="21" t="s">
        <v>16</v>
      </c>
      <c r="D94" s="21" t="s">
        <v>16</v>
      </c>
      <c r="E94" s="21" t="s">
        <v>16</v>
      </c>
      <c r="F94" s="21" t="s">
        <v>16</v>
      </c>
      <c r="G94" s="21" t="s">
        <v>16</v>
      </c>
      <c r="H94" s="21" t="s">
        <v>16</v>
      </c>
      <c r="I94" s="21">
        <v>0.69102768165066397</v>
      </c>
      <c r="J94" s="21" t="s">
        <v>16</v>
      </c>
      <c r="K94" s="8" t="str">
        <f>IF($I94&gt;0.7,"Valid","Tidak Valid")</f>
        <v>Tidak Valid</v>
      </c>
      <c r="L94" s="8" t="str">
        <f>IF($I94&gt;0.6,"Valid","Tidak Valid")</f>
        <v>Valid</v>
      </c>
    </row>
    <row r="95" spans="2:12" x14ac:dyDescent="0.25">
      <c r="B95" s="6" t="s">
        <v>54</v>
      </c>
      <c r="C95" s="21" t="s">
        <v>16</v>
      </c>
      <c r="D95" s="21" t="s">
        <v>16</v>
      </c>
      <c r="E95" s="21" t="s">
        <v>16</v>
      </c>
      <c r="F95" s="21" t="s">
        <v>16</v>
      </c>
      <c r="G95" s="21" t="s">
        <v>16</v>
      </c>
      <c r="H95" s="21" t="s">
        <v>16</v>
      </c>
      <c r="I95" s="21">
        <v>0.87611421675729362</v>
      </c>
      <c r="J95" s="21" t="s">
        <v>16</v>
      </c>
      <c r="K95" s="8" t="str">
        <f>IF($I95&gt;0.7,"Valid","Tidak Valid")</f>
        <v>Valid</v>
      </c>
      <c r="L95" s="8" t="str">
        <f>IF($I95&gt;0.6,"Valid","Tidak Valid")</f>
        <v>Valid</v>
      </c>
    </row>
    <row r="96" spans="2:12" x14ac:dyDescent="0.25">
      <c r="B96" s="6" t="s">
        <v>55</v>
      </c>
      <c r="C96" s="21" t="s">
        <v>16</v>
      </c>
      <c r="D96" s="21" t="s">
        <v>16</v>
      </c>
      <c r="E96" s="21" t="s">
        <v>16</v>
      </c>
      <c r="F96" s="21" t="s">
        <v>16</v>
      </c>
      <c r="G96" s="21" t="s">
        <v>16</v>
      </c>
      <c r="H96" s="21" t="s">
        <v>16</v>
      </c>
      <c r="I96" s="21">
        <v>0.81598311350405806</v>
      </c>
      <c r="J96" s="21" t="s">
        <v>16</v>
      </c>
      <c r="K96" s="8" t="str">
        <f>IF($I96&gt;0.7,"Valid","Tidak Valid")</f>
        <v>Valid</v>
      </c>
      <c r="L96" s="8" t="str">
        <f>IF($I96&gt;0.6,"Valid","Tidak Valid")</f>
        <v>Valid</v>
      </c>
    </row>
    <row r="97" spans="2:12" x14ac:dyDescent="0.25">
      <c r="B97" s="6" t="s">
        <v>56</v>
      </c>
      <c r="C97" s="21" t="s">
        <v>16</v>
      </c>
      <c r="D97" s="21" t="s">
        <v>16</v>
      </c>
      <c r="E97" s="21" t="s">
        <v>16</v>
      </c>
      <c r="F97" s="21" t="s">
        <v>16</v>
      </c>
      <c r="G97" s="21" t="s">
        <v>16</v>
      </c>
      <c r="H97" s="21" t="s">
        <v>16</v>
      </c>
      <c r="I97" s="21" t="s">
        <v>16</v>
      </c>
      <c r="J97" s="21">
        <v>0.85055105619599169</v>
      </c>
      <c r="K97" s="8" t="str">
        <f>IF($J97&gt;0.7,"Valid","Tidak Valid")</f>
        <v>Valid</v>
      </c>
      <c r="L97" s="8" t="str">
        <f>IF($J97&gt;0.6,"Valid","Tidak Valid")</f>
        <v>Valid</v>
      </c>
    </row>
    <row r="98" spans="2:12" x14ac:dyDescent="0.25">
      <c r="B98" s="6" t="s">
        <v>57</v>
      </c>
      <c r="C98" s="21" t="s">
        <v>16</v>
      </c>
      <c r="D98" s="21" t="s">
        <v>16</v>
      </c>
      <c r="E98" s="21" t="s">
        <v>16</v>
      </c>
      <c r="F98" s="21" t="s">
        <v>16</v>
      </c>
      <c r="G98" s="21" t="s">
        <v>16</v>
      </c>
      <c r="H98" s="21" t="s">
        <v>16</v>
      </c>
      <c r="I98" s="21" t="s">
        <v>16</v>
      </c>
      <c r="J98" s="21">
        <v>0.78489453433303713</v>
      </c>
      <c r="K98" s="8" t="str">
        <f t="shared" ref="K98:K106" si="20">IF($J98&gt;0.7,"Valid","Tidak Valid")</f>
        <v>Valid</v>
      </c>
      <c r="L98" s="8" t="str">
        <f t="shared" ref="L98:L106" si="21">IF($J98&gt;0.6,"Valid","Tidak Valid")</f>
        <v>Valid</v>
      </c>
    </row>
    <row r="99" spans="2:12" x14ac:dyDescent="0.25">
      <c r="B99" s="6" t="s">
        <v>58</v>
      </c>
      <c r="C99" s="21" t="s">
        <v>16</v>
      </c>
      <c r="D99" s="21" t="s">
        <v>16</v>
      </c>
      <c r="E99" s="21" t="s">
        <v>16</v>
      </c>
      <c r="F99" s="21" t="s">
        <v>16</v>
      </c>
      <c r="G99" s="21" t="s">
        <v>16</v>
      </c>
      <c r="H99" s="21" t="s">
        <v>16</v>
      </c>
      <c r="I99" s="21" t="s">
        <v>16</v>
      </c>
      <c r="J99" s="21">
        <v>0.86638755750644658</v>
      </c>
      <c r="K99" s="8" t="str">
        <f t="shared" si="20"/>
        <v>Valid</v>
      </c>
      <c r="L99" s="8" t="str">
        <f t="shared" si="21"/>
        <v>Valid</v>
      </c>
    </row>
    <row r="100" spans="2:12" x14ac:dyDescent="0.25">
      <c r="B100" s="6" t="s">
        <v>59</v>
      </c>
      <c r="C100" s="21" t="s">
        <v>16</v>
      </c>
      <c r="D100" s="21" t="s">
        <v>16</v>
      </c>
      <c r="E100" s="21" t="s">
        <v>16</v>
      </c>
      <c r="F100" s="21" t="s">
        <v>16</v>
      </c>
      <c r="G100" s="21" t="s">
        <v>16</v>
      </c>
      <c r="H100" s="21" t="s">
        <v>16</v>
      </c>
      <c r="I100" s="21" t="s">
        <v>16</v>
      </c>
      <c r="J100" s="21">
        <v>0.76235974739543655</v>
      </c>
      <c r="K100" s="8" t="str">
        <f t="shared" si="20"/>
        <v>Valid</v>
      </c>
      <c r="L100" s="8" t="str">
        <f t="shared" si="21"/>
        <v>Valid</v>
      </c>
    </row>
    <row r="101" spans="2:12" x14ac:dyDescent="0.25">
      <c r="B101" s="6" t="s">
        <v>60</v>
      </c>
      <c r="C101" s="21" t="s">
        <v>16</v>
      </c>
      <c r="D101" s="21" t="s">
        <v>16</v>
      </c>
      <c r="E101" s="21" t="s">
        <v>16</v>
      </c>
      <c r="F101" s="21" t="s">
        <v>16</v>
      </c>
      <c r="G101" s="21" t="s">
        <v>16</v>
      </c>
      <c r="H101" s="21" t="s">
        <v>16</v>
      </c>
      <c r="I101" s="21" t="s">
        <v>16</v>
      </c>
      <c r="J101" s="21">
        <v>0.62222242727224097</v>
      </c>
      <c r="K101" s="11" t="str">
        <f t="shared" si="20"/>
        <v>Tidak Valid</v>
      </c>
      <c r="L101" s="8" t="str">
        <f t="shared" si="21"/>
        <v>Valid</v>
      </c>
    </row>
    <row r="102" spans="2:12" x14ac:dyDescent="0.25">
      <c r="B102" s="6" t="s">
        <v>61</v>
      </c>
      <c r="C102" s="21" t="s">
        <v>16</v>
      </c>
      <c r="D102" s="21" t="s">
        <v>16</v>
      </c>
      <c r="E102" s="21" t="s">
        <v>16</v>
      </c>
      <c r="F102" s="21" t="s">
        <v>16</v>
      </c>
      <c r="G102" s="21" t="s">
        <v>16</v>
      </c>
      <c r="H102" s="21" t="s">
        <v>16</v>
      </c>
      <c r="I102" s="21" t="s">
        <v>16</v>
      </c>
      <c r="J102" s="21"/>
      <c r="K102" s="11" t="str">
        <f t="shared" si="20"/>
        <v>Tidak Valid</v>
      </c>
      <c r="L102" s="11" t="str">
        <f t="shared" si="21"/>
        <v>Tidak Valid</v>
      </c>
    </row>
    <row r="103" spans="2:12" x14ac:dyDescent="0.25">
      <c r="B103" s="6" t="s">
        <v>62</v>
      </c>
      <c r="C103" s="21" t="s">
        <v>16</v>
      </c>
      <c r="D103" s="21" t="s">
        <v>16</v>
      </c>
      <c r="E103" s="21" t="s">
        <v>16</v>
      </c>
      <c r="F103" s="21" t="s">
        <v>16</v>
      </c>
      <c r="G103" s="21" t="s">
        <v>16</v>
      </c>
      <c r="H103" s="21" t="s">
        <v>16</v>
      </c>
      <c r="I103" s="21" t="s">
        <v>16</v>
      </c>
      <c r="J103" s="21">
        <v>0.73782192924569512</v>
      </c>
      <c r="K103" s="8" t="str">
        <f t="shared" si="20"/>
        <v>Valid</v>
      </c>
      <c r="L103" s="8" t="str">
        <f t="shared" si="21"/>
        <v>Valid</v>
      </c>
    </row>
    <row r="104" spans="2:12" x14ac:dyDescent="0.25">
      <c r="B104" s="6" t="s">
        <v>63</v>
      </c>
      <c r="C104" s="21" t="s">
        <v>16</v>
      </c>
      <c r="D104" s="21" t="s">
        <v>16</v>
      </c>
      <c r="E104" s="21" t="s">
        <v>16</v>
      </c>
      <c r="F104" s="21" t="s">
        <v>16</v>
      </c>
      <c r="G104" s="21" t="s">
        <v>16</v>
      </c>
      <c r="H104" s="21" t="s">
        <v>16</v>
      </c>
      <c r="I104" s="21" t="s">
        <v>16</v>
      </c>
      <c r="J104" s="21"/>
      <c r="K104" s="11" t="str">
        <f t="shared" si="20"/>
        <v>Tidak Valid</v>
      </c>
      <c r="L104" s="11" t="str">
        <f t="shared" si="21"/>
        <v>Tidak Valid</v>
      </c>
    </row>
    <row r="105" spans="2:12" x14ac:dyDescent="0.25">
      <c r="B105" s="6" t="s">
        <v>64</v>
      </c>
      <c r="C105" s="21" t="s">
        <v>16</v>
      </c>
      <c r="D105" s="21" t="s">
        <v>16</v>
      </c>
      <c r="E105" s="21" t="s">
        <v>16</v>
      </c>
      <c r="F105" s="21" t="s">
        <v>16</v>
      </c>
      <c r="G105" s="21" t="s">
        <v>16</v>
      </c>
      <c r="H105" s="21" t="s">
        <v>16</v>
      </c>
      <c r="I105" s="21" t="s">
        <v>16</v>
      </c>
      <c r="J105" s="21">
        <v>0.80191820353253473</v>
      </c>
      <c r="K105" s="8" t="str">
        <f t="shared" si="20"/>
        <v>Valid</v>
      </c>
      <c r="L105" s="8" t="str">
        <f t="shared" si="21"/>
        <v>Valid</v>
      </c>
    </row>
    <row r="106" spans="2:12" x14ac:dyDescent="0.25">
      <c r="B106" s="6" t="s">
        <v>65</v>
      </c>
      <c r="C106" s="21" t="s">
        <v>16</v>
      </c>
      <c r="D106" s="21" t="s">
        <v>16</v>
      </c>
      <c r="E106" s="21" t="s">
        <v>16</v>
      </c>
      <c r="F106" s="21" t="s">
        <v>16</v>
      </c>
      <c r="G106" s="21" t="s">
        <v>16</v>
      </c>
      <c r="H106" s="21" t="s">
        <v>16</v>
      </c>
      <c r="I106" s="21" t="s">
        <v>16</v>
      </c>
      <c r="J106" s="21">
        <v>0.8426862452941889</v>
      </c>
      <c r="K106" s="8" t="str">
        <f t="shared" si="20"/>
        <v>Valid</v>
      </c>
      <c r="L106" s="8" t="str">
        <f t="shared" si="21"/>
        <v>Valid</v>
      </c>
    </row>
  </sheetData>
  <mergeCells count="2">
    <mergeCell ref="O3:P3"/>
    <mergeCell ref="O56:P56"/>
  </mergeCells>
  <conditionalFormatting sqref="K107:L1048576 K1:L54">
    <cfRule type="containsText" dxfId="3" priority="2" operator="containsText" text="Tidak Valid">
      <formula>NOT(ISERROR(SEARCH("Tidak Valid",K1)))</formula>
    </cfRule>
  </conditionalFormatting>
  <conditionalFormatting sqref="K55:L106">
    <cfRule type="containsText" dxfId="2" priority="1" operator="containsText" text="Tidak Valid">
      <formula>NOT(ISERROR(SEARCH("Tidak Valid",K55)))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106"/>
  <sheetViews>
    <sheetView showGridLines="0" topLeftCell="A82" workbookViewId="0">
      <selection activeCell="C57" sqref="C57:J106"/>
    </sheetView>
  </sheetViews>
  <sheetFormatPr defaultRowHeight="15.6" x14ac:dyDescent="0.3"/>
  <cols>
    <col min="1" max="2" width="8.88671875" style="15"/>
    <col min="3" max="10" width="12.109375" style="13" customWidth="1"/>
    <col min="11" max="11" width="14.33203125" style="14" customWidth="1"/>
    <col min="12" max="12" width="8.88671875" style="15"/>
    <col min="13" max="13" width="28" style="15" bestFit="1" customWidth="1"/>
    <col min="14" max="21" width="11.88671875" style="15" customWidth="1"/>
    <col min="22" max="16384" width="8.88671875" style="15"/>
  </cols>
  <sheetData>
    <row r="1" spans="2:22" x14ac:dyDescent="0.3">
      <c r="B1" s="12" t="s">
        <v>66</v>
      </c>
      <c r="M1" s="12" t="s">
        <v>68</v>
      </c>
    </row>
    <row r="2" spans="2:22" ht="47.4" thickBot="1" x14ac:dyDescent="0.35">
      <c r="B2" s="22" t="s">
        <v>2</v>
      </c>
      <c r="C2" s="27" t="s">
        <v>3</v>
      </c>
      <c r="D2" s="23" t="s">
        <v>4</v>
      </c>
      <c r="E2" s="23" t="s">
        <v>5</v>
      </c>
      <c r="F2" s="23" t="s">
        <v>6</v>
      </c>
      <c r="G2" s="23" t="s">
        <v>7</v>
      </c>
      <c r="H2" s="23" t="s">
        <v>8</v>
      </c>
      <c r="I2" s="23" t="s">
        <v>9</v>
      </c>
      <c r="J2" s="23" t="s">
        <v>10</v>
      </c>
      <c r="K2" s="16" t="s">
        <v>67</v>
      </c>
      <c r="M2" s="43" t="s">
        <v>16</v>
      </c>
      <c r="N2" s="45" t="s">
        <v>3</v>
      </c>
      <c r="O2" s="45" t="s">
        <v>4</v>
      </c>
      <c r="P2" s="45" t="s">
        <v>5</v>
      </c>
      <c r="Q2" s="48" t="s">
        <v>6</v>
      </c>
      <c r="R2" s="45" t="s">
        <v>7</v>
      </c>
      <c r="S2" s="45" t="s">
        <v>8</v>
      </c>
      <c r="T2" s="45" t="s">
        <v>9</v>
      </c>
      <c r="U2" s="45" t="s">
        <v>10</v>
      </c>
      <c r="V2" s="44"/>
    </row>
    <row r="3" spans="2:22" ht="16.2" thickBot="1" x14ac:dyDescent="0.35">
      <c r="B3" s="25" t="s">
        <v>15</v>
      </c>
      <c r="C3" s="29">
        <v>0.99999999999999989</v>
      </c>
      <c r="D3" s="32">
        <v>-3.631414971769803E-2</v>
      </c>
      <c r="E3" s="24">
        <v>-0.1336915018983722</v>
      </c>
      <c r="F3" s="24">
        <v>-0.1451846020455598</v>
      </c>
      <c r="G3" s="24">
        <v>-6.935221727090396E-2</v>
      </c>
      <c r="H3" s="24">
        <v>-0.12426601244633106</v>
      </c>
      <c r="I3" s="24">
        <v>0.10859241954864779</v>
      </c>
      <c r="J3" s="24">
        <v>-0.12843497895337674</v>
      </c>
      <c r="K3" s="18" t="str">
        <f>IF(C3&gt;0.7,"Valid","Tidak Valid")</f>
        <v>Valid</v>
      </c>
      <c r="M3" s="41" t="s">
        <v>3</v>
      </c>
      <c r="N3" s="46">
        <v>0.99999999999999989</v>
      </c>
      <c r="O3" s="42" t="s">
        <v>16</v>
      </c>
      <c r="P3" s="42" t="s">
        <v>16</v>
      </c>
      <c r="Q3" s="42" t="s">
        <v>16</v>
      </c>
      <c r="R3" s="42" t="s">
        <v>16</v>
      </c>
      <c r="S3" s="42" t="s">
        <v>16</v>
      </c>
      <c r="T3" s="42" t="s">
        <v>16</v>
      </c>
      <c r="U3" s="42" t="s">
        <v>16</v>
      </c>
    </row>
    <row r="4" spans="2:22" x14ac:dyDescent="0.3">
      <c r="B4" s="17" t="s">
        <v>17</v>
      </c>
      <c r="C4" s="30">
        <v>3.3897227925995359E-4</v>
      </c>
      <c r="D4" s="33">
        <v>0.55600395847147166</v>
      </c>
      <c r="E4" s="26">
        <v>7.7531666282289621E-2</v>
      </c>
      <c r="F4" s="24">
        <v>0.24307324268155367</v>
      </c>
      <c r="G4" s="24">
        <v>-2.0565561450058636E-2</v>
      </c>
      <c r="H4" s="24">
        <v>0.30294552238882005</v>
      </c>
      <c r="I4" s="24">
        <v>0.24377863071992675</v>
      </c>
      <c r="J4" s="24">
        <v>0.25045656586966042</v>
      </c>
      <c r="K4" s="18" t="str">
        <f t="shared" ref="K4:K9" si="0">IF(D4&gt;0.7,"Valid","Tidak Valid")</f>
        <v>Tidak Valid</v>
      </c>
      <c r="M4" s="41" t="s">
        <v>4</v>
      </c>
      <c r="N4" s="42">
        <v>-3.6314149717696864E-2</v>
      </c>
      <c r="O4" s="46">
        <v>0.63074312630422902</v>
      </c>
      <c r="P4" s="42" t="s">
        <v>16</v>
      </c>
      <c r="Q4" s="42" t="s">
        <v>16</v>
      </c>
      <c r="R4" s="42" t="s">
        <v>16</v>
      </c>
      <c r="S4" s="42" t="s">
        <v>16</v>
      </c>
      <c r="T4" s="42" t="s">
        <v>16</v>
      </c>
      <c r="U4" s="42" t="s">
        <v>16</v>
      </c>
    </row>
    <row r="5" spans="2:22" x14ac:dyDescent="0.3">
      <c r="B5" s="17" t="s">
        <v>18</v>
      </c>
      <c r="C5" s="31">
        <v>-0.13330411417654256</v>
      </c>
      <c r="D5" s="34">
        <v>0.82586195264860962</v>
      </c>
      <c r="E5" s="26">
        <v>0.34541398858413769</v>
      </c>
      <c r="F5" s="24">
        <v>0.37627676001680288</v>
      </c>
      <c r="G5" s="24">
        <v>0.40099964379224251</v>
      </c>
      <c r="H5" s="24">
        <v>0.36987691697953884</v>
      </c>
      <c r="I5" s="24">
        <v>0.28346147678817657</v>
      </c>
      <c r="J5" s="24">
        <v>0.48266163667379225</v>
      </c>
      <c r="K5" s="18" t="str">
        <f t="shared" si="0"/>
        <v>Valid</v>
      </c>
      <c r="M5" s="41" t="s">
        <v>5</v>
      </c>
      <c r="N5" s="42">
        <v>-0.13369150189837245</v>
      </c>
      <c r="O5" s="42">
        <v>0.40729908502810125</v>
      </c>
      <c r="P5" s="46">
        <v>0.67373734687403042</v>
      </c>
      <c r="Q5" s="42" t="s">
        <v>16</v>
      </c>
      <c r="R5" s="42" t="s">
        <v>16</v>
      </c>
      <c r="S5" s="42" t="s">
        <v>16</v>
      </c>
      <c r="T5" s="42" t="s">
        <v>16</v>
      </c>
      <c r="U5" s="42" t="s">
        <v>16</v>
      </c>
    </row>
    <row r="6" spans="2:22" x14ac:dyDescent="0.3">
      <c r="B6" s="17" t="s">
        <v>19</v>
      </c>
      <c r="C6" s="31">
        <v>0.10363009374555192</v>
      </c>
      <c r="D6" s="34">
        <v>0.3758773050743609</v>
      </c>
      <c r="E6" s="26">
        <v>0.13478719492256802</v>
      </c>
      <c r="F6" s="24">
        <v>0.12396698683014613</v>
      </c>
      <c r="G6" s="24">
        <v>4.7505005916876501E-2</v>
      </c>
      <c r="H6" s="24">
        <v>4.4006573637566694E-2</v>
      </c>
      <c r="I6" s="24">
        <v>3.5914294963918875E-2</v>
      </c>
      <c r="J6" s="24">
        <v>0.15684722481282895</v>
      </c>
      <c r="K6" s="18" t="str">
        <f t="shared" si="0"/>
        <v>Tidak Valid</v>
      </c>
      <c r="M6" s="41" t="s">
        <v>6</v>
      </c>
      <c r="N6" s="42">
        <v>-0.14518460204555952</v>
      </c>
      <c r="O6" s="42">
        <v>0.49293668483272574</v>
      </c>
      <c r="P6" s="42">
        <v>0.47342053592950362</v>
      </c>
      <c r="Q6" s="46">
        <v>0.69702035838191245</v>
      </c>
      <c r="R6" s="42" t="s">
        <v>16</v>
      </c>
      <c r="S6" s="42" t="s">
        <v>16</v>
      </c>
      <c r="T6" s="42" t="s">
        <v>16</v>
      </c>
      <c r="U6" s="42" t="s">
        <v>16</v>
      </c>
    </row>
    <row r="7" spans="2:22" x14ac:dyDescent="0.3">
      <c r="B7" s="17" t="s">
        <v>20</v>
      </c>
      <c r="C7" s="31">
        <v>2.6754687755081233E-2</v>
      </c>
      <c r="D7" s="34">
        <v>0.85089798686433504</v>
      </c>
      <c r="E7" s="26">
        <v>0.35248692671554788</v>
      </c>
      <c r="F7" s="24">
        <v>0.34875536977147109</v>
      </c>
      <c r="G7" s="24">
        <v>0.35653614057245292</v>
      </c>
      <c r="H7" s="24">
        <v>0.34622072713486962</v>
      </c>
      <c r="I7" s="24">
        <v>0.35419070349043352</v>
      </c>
      <c r="J7" s="24">
        <v>0.43801635841706477</v>
      </c>
      <c r="K7" s="18" t="str">
        <f t="shared" si="0"/>
        <v>Valid</v>
      </c>
      <c r="M7" s="41" t="s">
        <v>7</v>
      </c>
      <c r="N7" s="42">
        <v>-6.9352217270903793E-2</v>
      </c>
      <c r="O7" s="42">
        <v>0.35750733452444527</v>
      </c>
      <c r="P7" s="42">
        <v>0.46280248574667771</v>
      </c>
      <c r="Q7" s="42">
        <v>0.39706123834839901</v>
      </c>
      <c r="R7" s="46">
        <v>0.9038924036777618</v>
      </c>
      <c r="S7" s="42" t="s">
        <v>16</v>
      </c>
      <c r="T7" s="42" t="s">
        <v>16</v>
      </c>
      <c r="U7" s="42" t="s">
        <v>16</v>
      </c>
    </row>
    <row r="8" spans="2:22" x14ac:dyDescent="0.3">
      <c r="B8" s="17" t="s">
        <v>21</v>
      </c>
      <c r="C8" s="31">
        <v>-8.5132349663203363E-2</v>
      </c>
      <c r="D8" s="34">
        <v>0.46225557437119852</v>
      </c>
      <c r="E8" s="26">
        <v>0.30424361847294301</v>
      </c>
      <c r="F8" s="24">
        <v>0.4270226929177614</v>
      </c>
      <c r="G8" s="24">
        <v>0.245494647418283</v>
      </c>
      <c r="H8" s="24">
        <v>0.18317205009080229</v>
      </c>
      <c r="I8" s="24">
        <v>0.19156089613811625</v>
      </c>
      <c r="J8" s="24">
        <v>0.30997904115772973</v>
      </c>
      <c r="K8" s="18" t="str">
        <f t="shared" si="0"/>
        <v>Tidak Valid</v>
      </c>
      <c r="M8" s="41" t="s">
        <v>8</v>
      </c>
      <c r="N8" s="42">
        <v>-0.12426601244633098</v>
      </c>
      <c r="O8" s="42">
        <v>0.38320772886837423</v>
      </c>
      <c r="P8" s="42">
        <v>0.42966858106229461</v>
      </c>
      <c r="Q8" s="42">
        <v>0.40320470951726811</v>
      </c>
      <c r="R8" s="42">
        <v>0.42429158319686511</v>
      </c>
      <c r="S8" s="46">
        <v>0.58552093497715696</v>
      </c>
      <c r="T8" s="42" t="s">
        <v>16</v>
      </c>
      <c r="U8" s="42" t="s">
        <v>16</v>
      </c>
    </row>
    <row r="9" spans="2:22" ht="16.2" thickBot="1" x14ac:dyDescent="0.35">
      <c r="B9" s="17" t="s">
        <v>22</v>
      </c>
      <c r="C9" s="31">
        <v>7.0087292510658414E-2</v>
      </c>
      <c r="D9" s="35">
        <v>0.56288687411831362</v>
      </c>
      <c r="E9" s="26">
        <v>0.21597478155436936</v>
      </c>
      <c r="F9" s="36">
        <v>0.27770850513733542</v>
      </c>
      <c r="G9" s="24">
        <v>8.2264117339394344E-2</v>
      </c>
      <c r="H9" s="24">
        <v>5.1399052603041798E-2</v>
      </c>
      <c r="I9" s="24">
        <v>4.9925650606812005E-2</v>
      </c>
      <c r="J9" s="24">
        <v>0.27532111157394284</v>
      </c>
      <c r="K9" s="18" t="str">
        <f t="shared" si="0"/>
        <v>Tidak Valid</v>
      </c>
      <c r="M9" s="41" t="s">
        <v>9</v>
      </c>
      <c r="N9" s="42">
        <v>0.10859241954864764</v>
      </c>
      <c r="O9" s="42">
        <v>0.34167632722956087</v>
      </c>
      <c r="P9" s="42">
        <v>0.32658658659100992</v>
      </c>
      <c r="Q9" s="42">
        <v>0.30349069146169266</v>
      </c>
      <c r="R9" s="42">
        <v>0.30118336265341561</v>
      </c>
      <c r="S9" s="42">
        <v>0.38643308788706182</v>
      </c>
      <c r="T9" s="46">
        <v>0.73800114872673783</v>
      </c>
      <c r="U9" s="42" t="s">
        <v>16</v>
      </c>
    </row>
    <row r="10" spans="2:22" x14ac:dyDescent="0.3">
      <c r="B10" s="17" t="s">
        <v>23</v>
      </c>
      <c r="C10" s="24">
        <v>-0.10179246125901084</v>
      </c>
      <c r="D10" s="28">
        <v>0.47768130314157248</v>
      </c>
      <c r="E10" s="31">
        <v>0.43283756073297602</v>
      </c>
      <c r="F10" s="33">
        <v>0.75808528890398119</v>
      </c>
      <c r="G10" s="26">
        <v>0.40204508805707961</v>
      </c>
      <c r="H10" s="24">
        <v>0.39103760727798009</v>
      </c>
      <c r="I10" s="24">
        <v>0.26438435775425023</v>
      </c>
      <c r="J10" s="24">
        <v>0.59830787943529506</v>
      </c>
      <c r="K10" s="18" t="str">
        <f>IF(F10&gt;0.7,"Valid","Tidak Valid")</f>
        <v>Valid</v>
      </c>
      <c r="M10" s="41" t="s">
        <v>10</v>
      </c>
      <c r="N10" s="42">
        <v>-0.12843497895337461</v>
      </c>
      <c r="O10" s="42">
        <v>0.5404721273083859</v>
      </c>
      <c r="P10" s="42">
        <v>0.51159626474349229</v>
      </c>
      <c r="Q10" s="47">
        <v>0.72657185790645384</v>
      </c>
      <c r="R10" s="42">
        <v>0.42576565007717931</v>
      </c>
      <c r="S10" s="42">
        <v>0.53930756660609624</v>
      </c>
      <c r="T10" s="42">
        <v>0.25916918517825888</v>
      </c>
      <c r="U10" s="46">
        <v>0.71869906983002507</v>
      </c>
    </row>
    <row r="11" spans="2:22" x14ac:dyDescent="0.3">
      <c r="B11" s="17" t="s">
        <v>24</v>
      </c>
      <c r="C11" s="24">
        <v>-0.16200070027912566</v>
      </c>
      <c r="D11" s="24">
        <v>0.21407420974876606</v>
      </c>
      <c r="E11" s="31">
        <v>0.21103238099997634</v>
      </c>
      <c r="F11" s="34">
        <v>0.44912495256419754</v>
      </c>
      <c r="G11" s="26">
        <v>1.5560511335081921E-2</v>
      </c>
      <c r="H11" s="24">
        <v>0.24640499975536317</v>
      </c>
      <c r="I11" s="24">
        <v>8.4186124324242634E-2</v>
      </c>
      <c r="J11" s="24">
        <v>0.45276368703188791</v>
      </c>
      <c r="K11" s="19" t="str">
        <f t="shared" ref="K11:K17" si="1">IF(F11&gt;0.7,"Valid","Tidak Valid")</f>
        <v>Tidak Valid</v>
      </c>
    </row>
    <row r="12" spans="2:22" x14ac:dyDescent="0.3">
      <c r="B12" s="17" t="s">
        <v>25</v>
      </c>
      <c r="C12" s="24">
        <v>-0.11460816364564161</v>
      </c>
      <c r="D12" s="24">
        <v>5.1970383367055575E-2</v>
      </c>
      <c r="E12" s="31">
        <v>8.5882728576413603E-2</v>
      </c>
      <c r="F12" s="34">
        <v>-6.5083367666710995E-2</v>
      </c>
      <c r="G12" s="26">
        <v>0.11363812694965394</v>
      </c>
      <c r="H12" s="24">
        <v>8.2915116911530001E-2</v>
      </c>
      <c r="I12" s="24">
        <v>2.9309543999883027E-2</v>
      </c>
      <c r="J12" s="24">
        <v>-0.1313684011264136</v>
      </c>
      <c r="K12" s="19" t="str">
        <f t="shared" si="1"/>
        <v>Tidak Valid</v>
      </c>
      <c r="M12" s="15" t="s">
        <v>69</v>
      </c>
    </row>
    <row r="13" spans="2:22" x14ac:dyDescent="0.3">
      <c r="B13" s="17" t="s">
        <v>26</v>
      </c>
      <c r="C13" s="24">
        <v>-0.15332033030416378</v>
      </c>
      <c r="D13" s="24">
        <v>0.37645357834316945</v>
      </c>
      <c r="E13" s="31">
        <v>0.48111199510723446</v>
      </c>
      <c r="F13" s="34">
        <v>0.78706111043420468</v>
      </c>
      <c r="G13" s="26">
        <v>0.40729088149924331</v>
      </c>
      <c r="H13" s="24">
        <v>0.31595279355563122</v>
      </c>
      <c r="I13" s="24">
        <v>0.2751166624050902</v>
      </c>
      <c r="J13" s="24">
        <v>0.46847187239952531</v>
      </c>
      <c r="K13" s="18" t="str">
        <f t="shared" si="1"/>
        <v>Valid</v>
      </c>
    </row>
    <row r="14" spans="2:22" x14ac:dyDescent="0.3">
      <c r="B14" s="17" t="s">
        <v>27</v>
      </c>
      <c r="C14" s="24">
        <v>-0.13149228165659152</v>
      </c>
      <c r="D14" s="24">
        <v>0.32482713983500661</v>
      </c>
      <c r="E14" s="31">
        <v>0.33451011009628145</v>
      </c>
      <c r="F14" s="34">
        <v>0.8428160317634863</v>
      </c>
      <c r="G14" s="26">
        <v>0.31842545971537617</v>
      </c>
      <c r="H14" s="24">
        <v>0.37459995517809086</v>
      </c>
      <c r="I14" s="24">
        <v>0.2699012862194104</v>
      </c>
      <c r="J14" s="24">
        <v>0.56707204631971819</v>
      </c>
      <c r="K14" s="18" t="str">
        <f t="shared" si="1"/>
        <v>Valid</v>
      </c>
    </row>
    <row r="15" spans="2:22" x14ac:dyDescent="0.3">
      <c r="B15" s="17" t="s">
        <v>28</v>
      </c>
      <c r="C15" s="24">
        <v>-0.10500148180189584</v>
      </c>
      <c r="D15" s="24">
        <v>0.36714566925038167</v>
      </c>
      <c r="E15" s="31">
        <v>0.38099378677089207</v>
      </c>
      <c r="F15" s="34">
        <v>0.84416727170385009</v>
      </c>
      <c r="G15" s="26">
        <v>0.29349693855428649</v>
      </c>
      <c r="H15" s="24">
        <v>0.32203152123061662</v>
      </c>
      <c r="I15" s="24">
        <v>0.28931874786415085</v>
      </c>
      <c r="J15" s="24">
        <v>0.55863304666592406</v>
      </c>
      <c r="K15" s="18" t="str">
        <f t="shared" si="1"/>
        <v>Valid</v>
      </c>
    </row>
    <row r="16" spans="2:22" x14ac:dyDescent="0.3">
      <c r="B16" s="17" t="s">
        <v>29</v>
      </c>
      <c r="C16" s="24">
        <v>-8.9369853438966446E-2</v>
      </c>
      <c r="D16" s="24">
        <v>0.40017504955425481</v>
      </c>
      <c r="E16" s="31">
        <v>0.34716816142117662</v>
      </c>
      <c r="F16" s="34">
        <v>0.75161791967653913</v>
      </c>
      <c r="G16" s="26">
        <v>0.32548707922795261</v>
      </c>
      <c r="H16" s="24">
        <v>0.25052956422334088</v>
      </c>
      <c r="I16" s="24">
        <v>0.19813751962315515</v>
      </c>
      <c r="J16" s="24">
        <v>0.55262777825757459</v>
      </c>
      <c r="K16" s="18" t="str">
        <f t="shared" si="1"/>
        <v>Valid</v>
      </c>
    </row>
    <row r="17" spans="2:11" ht="16.2" thickBot="1" x14ac:dyDescent="0.35">
      <c r="B17" s="17" t="s">
        <v>30</v>
      </c>
      <c r="C17" s="24">
        <v>-4.289624588969735E-2</v>
      </c>
      <c r="D17" s="24">
        <v>0.38426572530589254</v>
      </c>
      <c r="E17" s="37">
        <v>0.27356941188160916</v>
      </c>
      <c r="F17" s="35">
        <v>0.70619029462691485</v>
      </c>
      <c r="G17" s="26">
        <v>0.28534556783422849</v>
      </c>
      <c r="H17" s="24">
        <v>0.18736478774525203</v>
      </c>
      <c r="I17" s="24">
        <v>0.1783927519152726</v>
      </c>
      <c r="J17" s="24">
        <v>0.52548907917566179</v>
      </c>
      <c r="K17" s="18" t="str">
        <f t="shared" si="1"/>
        <v>Valid</v>
      </c>
    </row>
    <row r="18" spans="2:11" x14ac:dyDescent="0.3">
      <c r="B18" s="17" t="s">
        <v>31</v>
      </c>
      <c r="C18" s="24">
        <v>-0.22355541782775884</v>
      </c>
      <c r="D18" s="31">
        <v>0.36314195184186826</v>
      </c>
      <c r="E18" s="33">
        <v>0.55859211288367194</v>
      </c>
      <c r="F18" s="38">
        <v>0.35239571939541664</v>
      </c>
      <c r="G18" s="24">
        <v>0.2297959625177636</v>
      </c>
      <c r="H18" s="24">
        <v>0.43576133463641481</v>
      </c>
      <c r="I18" s="24">
        <v>0.11779704771758959</v>
      </c>
      <c r="J18" s="24">
        <v>0.39264618058576595</v>
      </c>
      <c r="K18" s="19" t="str">
        <f t="shared" ref="K18:K23" si="2">IF(E18&gt;0.7,"Valid","Tidak Valid")</f>
        <v>Tidak Valid</v>
      </c>
    </row>
    <row r="19" spans="2:11" x14ac:dyDescent="0.3">
      <c r="B19" s="17" t="s">
        <v>32</v>
      </c>
      <c r="C19" s="24">
        <v>5.0580134424980883E-2</v>
      </c>
      <c r="D19" s="31">
        <v>0.30625322420235768</v>
      </c>
      <c r="E19" s="34">
        <v>0.67468417538649728</v>
      </c>
      <c r="F19" s="26">
        <v>0.27667839300374147</v>
      </c>
      <c r="G19" s="24">
        <v>0.26584564628206137</v>
      </c>
      <c r="H19" s="24">
        <v>0.2603165067645562</v>
      </c>
      <c r="I19" s="24">
        <v>0.25225953114741273</v>
      </c>
      <c r="J19" s="24">
        <v>0.30116337103513119</v>
      </c>
      <c r="K19" s="19" t="str">
        <f t="shared" si="2"/>
        <v>Tidak Valid</v>
      </c>
    </row>
    <row r="20" spans="2:11" x14ac:dyDescent="0.3">
      <c r="B20" s="17" t="s">
        <v>33</v>
      </c>
      <c r="C20" s="24">
        <v>-1.7765624674897215E-2</v>
      </c>
      <c r="D20" s="31">
        <v>0.24297394014831292</v>
      </c>
      <c r="E20" s="34">
        <v>0.77276998825807541</v>
      </c>
      <c r="F20" s="26">
        <v>0.33160541632467511</v>
      </c>
      <c r="G20" s="24">
        <v>0.29535150443214631</v>
      </c>
      <c r="H20" s="24">
        <v>0.30566797314634042</v>
      </c>
      <c r="I20" s="24">
        <v>0.27691839953419239</v>
      </c>
      <c r="J20" s="24">
        <v>0.37256289888195032</v>
      </c>
      <c r="K20" s="18" t="str">
        <f t="shared" si="2"/>
        <v>Valid</v>
      </c>
    </row>
    <row r="21" spans="2:11" x14ac:dyDescent="0.3">
      <c r="B21" s="17" t="s">
        <v>34</v>
      </c>
      <c r="C21" s="24">
        <v>3.6840015024862359E-2</v>
      </c>
      <c r="D21" s="31">
        <v>0.24756118891811887</v>
      </c>
      <c r="E21" s="34">
        <v>0.64168032815169918</v>
      </c>
      <c r="F21" s="26">
        <v>0.36021518067169306</v>
      </c>
      <c r="G21" s="24">
        <v>0.23639261056744246</v>
      </c>
      <c r="H21" s="24">
        <v>0.14222255092243399</v>
      </c>
      <c r="I21" s="24">
        <v>0.27282496683917101</v>
      </c>
      <c r="J21" s="24">
        <v>0.33743987516903917</v>
      </c>
      <c r="K21" s="19" t="str">
        <f t="shared" si="2"/>
        <v>Tidak Valid</v>
      </c>
    </row>
    <row r="22" spans="2:11" x14ac:dyDescent="0.3">
      <c r="B22" s="17" t="s">
        <v>35</v>
      </c>
      <c r="C22" s="24">
        <v>-7.9719171806746481E-2</v>
      </c>
      <c r="D22" s="31">
        <v>0.14328785976792696</v>
      </c>
      <c r="E22" s="34">
        <v>0.63896321518787402</v>
      </c>
      <c r="F22" s="26">
        <v>0.22321915504747925</v>
      </c>
      <c r="G22" s="24">
        <v>0.39033166551502629</v>
      </c>
      <c r="H22" s="24">
        <v>0.23685296522023844</v>
      </c>
      <c r="I22" s="24">
        <v>0.14218700089390368</v>
      </c>
      <c r="J22" s="24">
        <v>0.27240692869693628</v>
      </c>
      <c r="K22" s="19" t="str">
        <f t="shared" si="2"/>
        <v>Tidak Valid</v>
      </c>
    </row>
    <row r="23" spans="2:11" ht="16.2" thickBot="1" x14ac:dyDescent="0.35">
      <c r="B23" s="17" t="s">
        <v>36</v>
      </c>
      <c r="C23" s="24">
        <v>-0.21775280033596056</v>
      </c>
      <c r="D23" s="31">
        <v>0.2881310605077877</v>
      </c>
      <c r="E23" s="35">
        <v>0.73423913113634764</v>
      </c>
      <c r="F23" s="26">
        <v>0.32319187160928542</v>
      </c>
      <c r="G23" s="36">
        <v>0.445307232720414</v>
      </c>
      <c r="H23" s="24">
        <v>0.27767106640482636</v>
      </c>
      <c r="I23" s="24">
        <v>0.26361110455751341</v>
      </c>
      <c r="J23" s="24">
        <v>0.34048549302530334</v>
      </c>
      <c r="K23" s="18" t="str">
        <f t="shared" si="2"/>
        <v>Valid</v>
      </c>
    </row>
    <row r="24" spans="2:11" x14ac:dyDescent="0.3">
      <c r="B24" s="17" t="s">
        <v>37</v>
      </c>
      <c r="C24" s="24">
        <v>-8.8883642041766589E-2</v>
      </c>
      <c r="D24" s="24">
        <v>0.35772526672641747</v>
      </c>
      <c r="E24" s="28">
        <v>0.38326593854741708</v>
      </c>
      <c r="F24" s="31">
        <v>0.34657294702658653</v>
      </c>
      <c r="G24" s="33">
        <v>0.842784894907885</v>
      </c>
      <c r="H24" s="26">
        <v>0.45235230130844617</v>
      </c>
      <c r="I24" s="24">
        <v>0.38216183327837416</v>
      </c>
      <c r="J24" s="24">
        <v>0.4031498319029681</v>
      </c>
      <c r="K24" s="18" t="str">
        <f>IF(G24&gt;0.7,"Valid","Tidak Valid")</f>
        <v>Valid</v>
      </c>
    </row>
    <row r="25" spans="2:11" x14ac:dyDescent="0.3">
      <c r="B25" s="17" t="s">
        <v>38</v>
      </c>
      <c r="C25" s="24">
        <v>-5.3146550255428485E-2</v>
      </c>
      <c r="D25" s="24">
        <v>0.37248564461888933</v>
      </c>
      <c r="E25" s="24">
        <v>0.42705364586908462</v>
      </c>
      <c r="F25" s="31">
        <v>0.3684037400710245</v>
      </c>
      <c r="G25" s="34">
        <v>0.94102373182803056</v>
      </c>
      <c r="H25" s="26">
        <v>0.45164462617278778</v>
      </c>
      <c r="I25" s="24">
        <v>0.27714996573038686</v>
      </c>
      <c r="J25" s="24">
        <v>0.38600776593777397</v>
      </c>
      <c r="K25" s="18" t="str">
        <f>IF(G25&gt;0.7,"Valid","Tidak Valid")</f>
        <v>Valid</v>
      </c>
    </row>
    <row r="26" spans="2:11" x14ac:dyDescent="0.3">
      <c r="B26" s="17" t="s">
        <v>39</v>
      </c>
      <c r="C26" s="24">
        <v>-4.6738584739012969E-2</v>
      </c>
      <c r="D26" s="24">
        <v>0.29108431751376174</v>
      </c>
      <c r="E26" s="24">
        <v>0.43616010600429361</v>
      </c>
      <c r="F26" s="31">
        <v>0.34293915360618676</v>
      </c>
      <c r="G26" s="34">
        <v>0.90537786805351639</v>
      </c>
      <c r="H26" s="26">
        <v>0.38358859829294473</v>
      </c>
      <c r="I26" s="24">
        <v>0.20794101121634592</v>
      </c>
      <c r="J26" s="24">
        <v>0.34718388577200804</v>
      </c>
      <c r="K26" s="18" t="str">
        <f>IF(G26&gt;0.7,"Valid","Tidak Valid")</f>
        <v>Valid</v>
      </c>
    </row>
    <row r="27" spans="2:11" x14ac:dyDescent="0.3">
      <c r="B27" s="17" t="s">
        <v>40</v>
      </c>
      <c r="C27" s="24">
        <v>-5.7446387771615356E-2</v>
      </c>
      <c r="D27" s="24">
        <v>0.23979632130672995</v>
      </c>
      <c r="E27" s="24">
        <v>0.40442373190119046</v>
      </c>
      <c r="F27" s="31">
        <v>0.34483514219964462</v>
      </c>
      <c r="G27" s="34">
        <v>0.88666505648868266</v>
      </c>
      <c r="H27" s="26">
        <v>0.31278692366531036</v>
      </c>
      <c r="I27" s="24">
        <v>0.16674367047359412</v>
      </c>
      <c r="J27" s="24">
        <v>0.36474746321371299</v>
      </c>
      <c r="K27" s="18" t="str">
        <f>IF(G27&gt;0.7,"Valid","Tidak Valid")</f>
        <v>Valid</v>
      </c>
    </row>
    <row r="28" spans="2:11" ht="16.2" thickBot="1" x14ac:dyDescent="0.35">
      <c r="B28" s="17" t="s">
        <v>41</v>
      </c>
      <c r="C28" s="24">
        <v>-6.3484663413887435E-2</v>
      </c>
      <c r="D28" s="24">
        <v>0.34226463031010113</v>
      </c>
      <c r="E28" s="24">
        <v>0.44041458066556088</v>
      </c>
      <c r="F28" s="31">
        <v>0.38654992371873526</v>
      </c>
      <c r="G28" s="35">
        <v>0.93989964242154744</v>
      </c>
      <c r="H28" s="32">
        <v>0.31307879450581877</v>
      </c>
      <c r="I28" s="24">
        <v>0.30520654552430193</v>
      </c>
      <c r="J28" s="24">
        <v>0.41346906520353383</v>
      </c>
      <c r="K28" s="18" t="str">
        <f>IF(G28&gt;0.7,"Valid","Tidak Valid")</f>
        <v>Valid</v>
      </c>
    </row>
    <row r="29" spans="2:11" x14ac:dyDescent="0.3">
      <c r="B29" s="17" t="s">
        <v>42</v>
      </c>
      <c r="C29" s="24">
        <v>-2.3266386484980511E-2</v>
      </c>
      <c r="D29" s="24">
        <v>3.4731536390118931E-2</v>
      </c>
      <c r="E29" s="24">
        <v>1.815129292290428E-2</v>
      </c>
      <c r="F29" s="24">
        <v>4.6467172663786048E-2</v>
      </c>
      <c r="G29" s="30">
        <v>-5.5893573655180454E-2</v>
      </c>
      <c r="H29" s="33">
        <v>0.3405750329686193</v>
      </c>
      <c r="I29" s="26">
        <v>-1.8547040855097761E-2</v>
      </c>
      <c r="J29" s="24">
        <v>0.14761253933611268</v>
      </c>
      <c r="K29" s="19" t="str">
        <f>IF(H29&gt;0.7,"Valid","Tidak Valid")</f>
        <v>Tidak Valid</v>
      </c>
    </row>
    <row r="30" spans="2:11" x14ac:dyDescent="0.3">
      <c r="B30" s="17" t="s">
        <v>43</v>
      </c>
      <c r="C30" s="24">
        <v>-3.4385086393907818E-2</v>
      </c>
      <c r="D30" s="24">
        <v>-0.16282916681207524</v>
      </c>
      <c r="E30" s="24">
        <v>-5.5182159121838256E-2</v>
      </c>
      <c r="F30" s="24">
        <v>-1.3241424826207942E-2</v>
      </c>
      <c r="G30" s="31">
        <v>-6.98736173608087E-3</v>
      </c>
      <c r="H30" s="34">
        <v>9.1979886358603283E-2</v>
      </c>
      <c r="I30" s="26">
        <v>1.8520548782921135E-2</v>
      </c>
      <c r="J30" s="24">
        <v>-2.930815786305346E-2</v>
      </c>
      <c r="K30" s="19" t="str">
        <f t="shared" ref="K30:K37" si="3">IF(H30&gt;0.7,"Valid","Tidak Valid")</f>
        <v>Tidak Valid</v>
      </c>
    </row>
    <row r="31" spans="2:11" x14ac:dyDescent="0.3">
      <c r="B31" s="17" t="s">
        <v>44</v>
      </c>
      <c r="C31" s="24">
        <v>-7.4226977647559728E-2</v>
      </c>
      <c r="D31" s="24">
        <v>0.2894816476837121</v>
      </c>
      <c r="E31" s="24">
        <v>0.2824973013015647</v>
      </c>
      <c r="F31" s="24">
        <v>0.30905893748282354</v>
      </c>
      <c r="G31" s="31">
        <v>0.38843323305245719</v>
      </c>
      <c r="H31" s="34">
        <v>0.7335931226629504</v>
      </c>
      <c r="I31" s="26">
        <v>0.39764857041943658</v>
      </c>
      <c r="J31" s="24">
        <v>0.36801355545708903</v>
      </c>
      <c r="K31" s="18" t="str">
        <f t="shared" si="3"/>
        <v>Valid</v>
      </c>
    </row>
    <row r="32" spans="2:11" x14ac:dyDescent="0.3">
      <c r="B32" s="17" t="s">
        <v>45</v>
      </c>
      <c r="C32" s="24">
        <v>-7.2385787881658836E-2</v>
      </c>
      <c r="D32" s="24">
        <v>0.1781807126450955</v>
      </c>
      <c r="E32" s="24">
        <v>0.26671109965750739</v>
      </c>
      <c r="F32" s="24">
        <v>0.26205366730909407</v>
      </c>
      <c r="G32" s="31">
        <v>0.22503869654219424</v>
      </c>
      <c r="H32" s="34">
        <v>0.78464757615039804</v>
      </c>
      <c r="I32" s="26">
        <v>0.35590516066432987</v>
      </c>
      <c r="J32" s="24">
        <v>0.35020268112240216</v>
      </c>
      <c r="K32" s="18" t="str">
        <f t="shared" si="3"/>
        <v>Valid</v>
      </c>
    </row>
    <row r="33" spans="2:11" x14ac:dyDescent="0.3">
      <c r="B33" s="17" t="s">
        <v>46</v>
      </c>
      <c r="C33" s="24">
        <v>5.6291569162486817E-3</v>
      </c>
      <c r="D33" s="24">
        <v>0.3408825577952182</v>
      </c>
      <c r="E33" s="24">
        <v>0.32845590822405207</v>
      </c>
      <c r="F33" s="24">
        <v>0.28065644120413541</v>
      </c>
      <c r="G33" s="31">
        <v>7.2382524068875048E-2</v>
      </c>
      <c r="H33" s="34">
        <v>0.30014435960021285</v>
      </c>
      <c r="I33" s="26">
        <v>0.31398707597685049</v>
      </c>
      <c r="J33" s="24">
        <v>0.19923238838532942</v>
      </c>
      <c r="K33" s="18" t="str">
        <f t="shared" si="3"/>
        <v>Tidak Valid</v>
      </c>
    </row>
    <row r="34" spans="2:11" x14ac:dyDescent="0.3">
      <c r="B34" s="17" t="s">
        <v>47</v>
      </c>
      <c r="C34" s="24">
        <v>-1.1494334764248267E-3</v>
      </c>
      <c r="D34" s="24">
        <v>0.34840701560997894</v>
      </c>
      <c r="E34" s="24">
        <v>0.36539972771660184</v>
      </c>
      <c r="F34" s="24">
        <v>0.24407889173342998</v>
      </c>
      <c r="G34" s="31">
        <v>0.2960881297516782</v>
      </c>
      <c r="H34" s="34">
        <v>0.49863807679362837</v>
      </c>
      <c r="I34" s="26">
        <v>0.48078829594645722</v>
      </c>
      <c r="J34" s="24">
        <v>0.2884943389051689</v>
      </c>
      <c r="K34" s="18" t="str">
        <f t="shared" si="3"/>
        <v>Tidak Valid</v>
      </c>
    </row>
    <row r="35" spans="2:11" x14ac:dyDescent="0.3">
      <c r="B35" s="17" t="s">
        <v>48</v>
      </c>
      <c r="C35" s="24">
        <v>-0.21956390577506479</v>
      </c>
      <c r="D35" s="24">
        <v>0.27470069578111322</v>
      </c>
      <c r="E35" s="24">
        <v>0.30335679095512963</v>
      </c>
      <c r="F35" s="24">
        <v>0.28679926236547476</v>
      </c>
      <c r="G35" s="31">
        <v>0.452267996381923</v>
      </c>
      <c r="H35" s="34">
        <v>0.75639588185769291</v>
      </c>
      <c r="I35" s="26">
        <v>0.15946043419019346</v>
      </c>
      <c r="J35" s="24">
        <v>0.39918489294864223</v>
      </c>
      <c r="K35" s="18" t="str">
        <f t="shared" si="3"/>
        <v>Valid</v>
      </c>
    </row>
    <row r="36" spans="2:11" x14ac:dyDescent="0.3">
      <c r="B36" s="17" t="s">
        <v>49</v>
      </c>
      <c r="C36" s="24">
        <v>-1.728007505529856E-2</v>
      </c>
      <c r="D36" s="24">
        <v>0.1227608305540199</v>
      </c>
      <c r="E36" s="24">
        <v>0.11399596139328196</v>
      </c>
      <c r="F36" s="24">
        <v>0.2566632240306998</v>
      </c>
      <c r="G36" s="31">
        <v>0.14527107996265792</v>
      </c>
      <c r="H36" s="34">
        <v>0.65929549720096159</v>
      </c>
      <c r="I36" s="26">
        <v>-3.2864773800818266E-2</v>
      </c>
      <c r="J36" s="24">
        <v>0.42827972520796936</v>
      </c>
      <c r="K36" s="18" t="str">
        <f t="shared" si="3"/>
        <v>Tidak Valid</v>
      </c>
    </row>
    <row r="37" spans="2:11" ht="16.2" thickBot="1" x14ac:dyDescent="0.35">
      <c r="B37" s="17" t="s">
        <v>50</v>
      </c>
      <c r="C37" s="24">
        <v>-0.12638752546012175</v>
      </c>
      <c r="D37" s="24">
        <v>0.32321935285263409</v>
      </c>
      <c r="E37" s="24">
        <v>0.43238175730606826</v>
      </c>
      <c r="F37" s="24">
        <v>0.26329832613765347</v>
      </c>
      <c r="G37" s="31">
        <v>0.35135997200045666</v>
      </c>
      <c r="H37" s="35">
        <v>0.67948413945177133</v>
      </c>
      <c r="I37" s="32">
        <v>0.31544909669984766</v>
      </c>
      <c r="J37" s="24">
        <v>0.36818114066235835</v>
      </c>
      <c r="K37" s="18" t="str">
        <f t="shared" si="3"/>
        <v>Tidak Valid</v>
      </c>
    </row>
    <row r="38" spans="2:11" x14ac:dyDescent="0.3">
      <c r="B38" s="17" t="s">
        <v>51</v>
      </c>
      <c r="C38" s="24">
        <v>-8.8227942522546246E-2</v>
      </c>
      <c r="D38" s="24">
        <v>0.17023966542353144</v>
      </c>
      <c r="E38" s="24">
        <v>0.26689954637132668</v>
      </c>
      <c r="F38" s="24">
        <v>0.21606339908352143</v>
      </c>
      <c r="G38" s="24">
        <v>0.36831566849654768</v>
      </c>
      <c r="H38" s="30">
        <v>0.24869957042162871</v>
      </c>
      <c r="I38" s="33">
        <v>0.48703917197275787</v>
      </c>
      <c r="J38" s="26">
        <v>0.13017370939096604</v>
      </c>
      <c r="K38" s="18" t="str">
        <f>IF(I38&gt;0.7,"Valid","Tidak Valid")</f>
        <v>Tidak Valid</v>
      </c>
    </row>
    <row r="39" spans="2:11" x14ac:dyDescent="0.3">
      <c r="B39" s="17" t="s">
        <v>52</v>
      </c>
      <c r="C39" s="24">
        <v>0.17662771609099737</v>
      </c>
      <c r="D39" s="24">
        <v>0.28331478647569974</v>
      </c>
      <c r="E39" s="24">
        <v>0.30842749575494122</v>
      </c>
      <c r="F39" s="24">
        <v>0.2790591739559265</v>
      </c>
      <c r="G39" s="24">
        <v>0.20743397170223257</v>
      </c>
      <c r="H39" s="31">
        <v>0.29675413067237583</v>
      </c>
      <c r="I39" s="34">
        <v>0.77402805222414728</v>
      </c>
      <c r="J39" s="26">
        <v>0.19546005178524486</v>
      </c>
      <c r="K39" s="18" t="str">
        <f>IF(I39&gt;0.7,"Valid","Tidak Valid")</f>
        <v>Valid</v>
      </c>
    </row>
    <row r="40" spans="2:11" x14ac:dyDescent="0.3">
      <c r="B40" s="17" t="s">
        <v>53</v>
      </c>
      <c r="C40" s="24">
        <v>0.18732153390111506</v>
      </c>
      <c r="D40" s="24">
        <v>0.13076886790678685</v>
      </c>
      <c r="E40" s="24">
        <v>7.4030902803486523E-2</v>
      </c>
      <c r="F40" s="24">
        <v>0.12592741766457066</v>
      </c>
      <c r="G40" s="24">
        <v>0.18259690095932046</v>
      </c>
      <c r="H40" s="31">
        <v>5.3980349587874156E-2</v>
      </c>
      <c r="I40" s="34">
        <v>0.67072824700276246</v>
      </c>
      <c r="J40" s="26">
        <v>6.4576855799274718E-2</v>
      </c>
      <c r="K40" s="18" t="str">
        <f>IF(I40&gt;0.7,"Valid","Tidak Valid")</f>
        <v>Tidak Valid</v>
      </c>
    </row>
    <row r="41" spans="2:11" x14ac:dyDescent="0.3">
      <c r="B41" s="17" t="s">
        <v>54</v>
      </c>
      <c r="C41" s="24">
        <v>0.11016850737879294</v>
      </c>
      <c r="D41" s="24">
        <v>0.31489800369412818</v>
      </c>
      <c r="E41" s="24">
        <v>0.24330428356866313</v>
      </c>
      <c r="F41" s="24">
        <v>0.23036826745091923</v>
      </c>
      <c r="G41" s="24">
        <v>0.23662018311215999</v>
      </c>
      <c r="H41" s="31">
        <v>0.3601655625645882</v>
      </c>
      <c r="I41" s="34">
        <v>0.86999076073440984</v>
      </c>
      <c r="J41" s="26">
        <v>0.21019368757618889</v>
      </c>
      <c r="K41" s="18" t="str">
        <f>IF(I41&gt;0.7,"Valid","Tidak Valid")</f>
        <v>Valid</v>
      </c>
    </row>
    <row r="42" spans="2:11" ht="16.2" thickBot="1" x14ac:dyDescent="0.35">
      <c r="B42" s="17" t="s">
        <v>55</v>
      </c>
      <c r="C42" s="24">
        <v>-2.6743258107798235E-2</v>
      </c>
      <c r="D42" s="24">
        <v>0.29666373731518797</v>
      </c>
      <c r="E42" s="24">
        <v>0.29161914625909163</v>
      </c>
      <c r="F42" s="24">
        <v>0.25563259103421548</v>
      </c>
      <c r="G42" s="24">
        <v>0.23233617644328872</v>
      </c>
      <c r="H42" s="31">
        <v>0.38447469614903412</v>
      </c>
      <c r="I42" s="35">
        <v>0.82470697332656884</v>
      </c>
      <c r="J42" s="32">
        <v>0.28803141654527864</v>
      </c>
      <c r="K42" s="18" t="str">
        <f>IF(I42&gt;0.7,"Valid","Tidak Valid")</f>
        <v>Valid</v>
      </c>
    </row>
    <row r="43" spans="2:11" x14ac:dyDescent="0.3">
      <c r="B43" s="17" t="s">
        <v>56</v>
      </c>
      <c r="C43" s="24">
        <v>-0.13366799737128834</v>
      </c>
      <c r="D43" s="24">
        <v>0.4446274849455204</v>
      </c>
      <c r="E43" s="24">
        <v>0.41088248796526505</v>
      </c>
      <c r="F43" s="24">
        <v>0.69426151237774936</v>
      </c>
      <c r="G43" s="24">
        <v>0.35247867246057085</v>
      </c>
      <c r="H43" s="24">
        <v>0.44529910299448067</v>
      </c>
      <c r="I43" s="30">
        <v>0.21144092515422702</v>
      </c>
      <c r="J43" s="33">
        <v>0.84482985398510957</v>
      </c>
      <c r="K43" s="39" t="str">
        <f>IF(J43&gt;0.7,"Valid","Tidak Valid")</f>
        <v>Valid</v>
      </c>
    </row>
    <row r="44" spans="2:11" x14ac:dyDescent="0.3">
      <c r="B44" s="17" t="s">
        <v>57</v>
      </c>
      <c r="C44" s="24">
        <v>-9.649496866637465E-2</v>
      </c>
      <c r="D44" s="24">
        <v>0.42250975318773881</v>
      </c>
      <c r="E44" s="24">
        <v>0.44929397321596404</v>
      </c>
      <c r="F44" s="24">
        <v>0.5693531341811664</v>
      </c>
      <c r="G44" s="24">
        <v>0.45890315052119535</v>
      </c>
      <c r="H44" s="24">
        <v>0.44811823936413764</v>
      </c>
      <c r="I44" s="31">
        <v>0.22096008864395478</v>
      </c>
      <c r="J44" s="34">
        <v>0.79326481041752095</v>
      </c>
      <c r="K44" s="39" t="str">
        <f t="shared" ref="K44:K52" si="4">IF(J44&gt;0.7,"Valid","Tidak Valid")</f>
        <v>Valid</v>
      </c>
    </row>
    <row r="45" spans="2:11" x14ac:dyDescent="0.3">
      <c r="B45" s="17" t="s">
        <v>58</v>
      </c>
      <c r="C45" s="24">
        <v>-0.12312324536727394</v>
      </c>
      <c r="D45" s="24">
        <v>0.46410492972319567</v>
      </c>
      <c r="E45" s="24">
        <v>0.40314181146811684</v>
      </c>
      <c r="F45" s="24">
        <v>0.69742375730981276</v>
      </c>
      <c r="G45" s="24">
        <v>0.27879234759226657</v>
      </c>
      <c r="H45" s="24">
        <v>0.3747663158095122</v>
      </c>
      <c r="I45" s="31">
        <v>0.19930564053598332</v>
      </c>
      <c r="J45" s="34">
        <v>0.85337778305482392</v>
      </c>
      <c r="K45" s="39" t="str">
        <f t="shared" si="4"/>
        <v>Valid</v>
      </c>
    </row>
    <row r="46" spans="2:11" x14ac:dyDescent="0.3">
      <c r="B46" s="17" t="s">
        <v>59</v>
      </c>
      <c r="C46" s="24">
        <v>-5.646551658788166E-2</v>
      </c>
      <c r="D46" s="24">
        <v>0.35140525146292428</v>
      </c>
      <c r="E46" s="24">
        <v>0.43991714597421921</v>
      </c>
      <c r="F46" s="24">
        <v>0.56631520543892144</v>
      </c>
      <c r="G46" s="24">
        <v>0.29654827033932751</v>
      </c>
      <c r="H46" s="24">
        <v>0.35499120244549398</v>
      </c>
      <c r="I46" s="31">
        <v>0.18524966270687893</v>
      </c>
      <c r="J46" s="34">
        <v>0.75811516556804037</v>
      </c>
      <c r="K46" s="39" t="str">
        <f t="shared" si="4"/>
        <v>Valid</v>
      </c>
    </row>
    <row r="47" spans="2:11" x14ac:dyDescent="0.3">
      <c r="B47" s="17" t="s">
        <v>60</v>
      </c>
      <c r="C47" s="24">
        <v>-0.13451577457309941</v>
      </c>
      <c r="D47" s="24">
        <v>0.30659231830316258</v>
      </c>
      <c r="E47" s="24">
        <v>0.20462554863945084</v>
      </c>
      <c r="F47" s="24">
        <v>0.34198254481324625</v>
      </c>
      <c r="G47" s="24">
        <v>0.1242998484133007</v>
      </c>
      <c r="H47" s="24">
        <v>0.39093843374776976</v>
      </c>
      <c r="I47" s="31">
        <v>0.14233008595707727</v>
      </c>
      <c r="J47" s="34">
        <v>0.62281460540669908</v>
      </c>
      <c r="K47" s="40" t="str">
        <f t="shared" si="4"/>
        <v>Tidak Valid</v>
      </c>
    </row>
    <row r="48" spans="2:11" x14ac:dyDescent="0.3">
      <c r="B48" s="17" t="s">
        <v>61</v>
      </c>
      <c r="C48" s="24">
        <v>2.0482909876178283E-2</v>
      </c>
      <c r="D48" s="24">
        <v>0.31260008032139786</v>
      </c>
      <c r="E48" s="24">
        <v>0.40104582283840806</v>
      </c>
      <c r="F48" s="24">
        <v>0.25637865799013321</v>
      </c>
      <c r="G48" s="24">
        <v>0.50847228723667204</v>
      </c>
      <c r="H48" s="24">
        <v>0.38730152129611062</v>
      </c>
      <c r="I48" s="31">
        <v>0.19114010459407743</v>
      </c>
      <c r="J48" s="34">
        <v>0.46298711834010448</v>
      </c>
      <c r="K48" s="40" t="str">
        <f t="shared" si="4"/>
        <v>Tidak Valid</v>
      </c>
    </row>
    <row r="49" spans="2:21" x14ac:dyDescent="0.3">
      <c r="B49" s="17" t="s">
        <v>62</v>
      </c>
      <c r="C49" s="24">
        <v>-5.4003167561447435E-2</v>
      </c>
      <c r="D49" s="24">
        <v>0.32372693001200437</v>
      </c>
      <c r="E49" s="24">
        <v>0.34818945983111532</v>
      </c>
      <c r="F49" s="24">
        <v>0.55860611733717302</v>
      </c>
      <c r="G49" s="24">
        <v>0.19717647865353513</v>
      </c>
      <c r="H49" s="24">
        <v>0.35691396188638602</v>
      </c>
      <c r="I49" s="31">
        <v>0.13757624524596446</v>
      </c>
      <c r="J49" s="34">
        <v>0.73321208714454089</v>
      </c>
      <c r="K49" s="39" t="str">
        <f t="shared" si="4"/>
        <v>Valid</v>
      </c>
    </row>
    <row r="50" spans="2:21" x14ac:dyDescent="0.3">
      <c r="B50" s="17" t="s">
        <v>63</v>
      </c>
      <c r="C50" s="24">
        <v>-4.2846437947570114E-2</v>
      </c>
      <c r="D50" s="24">
        <v>9.1230839457969212E-2</v>
      </c>
      <c r="E50" s="24">
        <v>0.17232877939596539</v>
      </c>
      <c r="F50" s="24">
        <v>-2.9215856689462218E-2</v>
      </c>
      <c r="G50" s="24">
        <v>6.99055924869465E-2</v>
      </c>
      <c r="H50" s="24">
        <v>0.12528883577592606</v>
      </c>
      <c r="I50" s="31">
        <v>3.9768426404491179E-2</v>
      </c>
      <c r="J50" s="34">
        <v>0.18500056020424499</v>
      </c>
      <c r="K50" s="40" t="str">
        <f t="shared" si="4"/>
        <v>Tidak Valid</v>
      </c>
    </row>
    <row r="51" spans="2:21" x14ac:dyDescent="0.3">
      <c r="B51" s="17" t="s">
        <v>64</v>
      </c>
      <c r="C51" s="24">
        <v>-0.15077096777860596</v>
      </c>
      <c r="D51" s="24">
        <v>0.49156604014999494</v>
      </c>
      <c r="E51" s="24">
        <v>0.39807936400283894</v>
      </c>
      <c r="F51" s="24">
        <v>0.53370048552063731</v>
      </c>
      <c r="G51" s="24">
        <v>0.30275918371835386</v>
      </c>
      <c r="H51" s="24">
        <v>0.43602870845608693</v>
      </c>
      <c r="I51" s="31">
        <v>0.22544162598653239</v>
      </c>
      <c r="J51" s="34">
        <v>0.79841551103869635</v>
      </c>
      <c r="K51" s="39" t="str">
        <f t="shared" si="4"/>
        <v>Valid</v>
      </c>
    </row>
    <row r="52" spans="2:21" ht="16.2" thickBot="1" x14ac:dyDescent="0.35">
      <c r="B52" s="17" t="s">
        <v>65</v>
      </c>
      <c r="C52" s="24">
        <v>-0.10662331980132518</v>
      </c>
      <c r="D52" s="24">
        <v>0.50995211961335463</v>
      </c>
      <c r="E52" s="24">
        <v>0.4031522542223529</v>
      </c>
      <c r="F52" s="24">
        <v>0.59228821458475078</v>
      </c>
      <c r="G52" s="24">
        <v>0.40199453190765122</v>
      </c>
      <c r="H52" s="24">
        <v>0.49107083944963975</v>
      </c>
      <c r="I52" s="31">
        <v>0.24235375505825926</v>
      </c>
      <c r="J52" s="35">
        <v>0.84127114446156126</v>
      </c>
      <c r="K52" s="39" t="str">
        <f t="shared" si="4"/>
        <v>Valid</v>
      </c>
    </row>
    <row r="55" spans="2:21" x14ac:dyDescent="0.3">
      <c r="B55" s="12" t="s">
        <v>180</v>
      </c>
      <c r="M55" s="12" t="s">
        <v>68</v>
      </c>
    </row>
    <row r="56" spans="2:21" ht="47.4" thickBot="1" x14ac:dyDescent="0.35">
      <c r="B56" s="22" t="s">
        <v>2</v>
      </c>
      <c r="C56" s="27" t="s">
        <v>3</v>
      </c>
      <c r="D56" s="23" t="s">
        <v>4</v>
      </c>
      <c r="E56" s="23" t="s">
        <v>5</v>
      </c>
      <c r="F56" s="23" t="s">
        <v>6</v>
      </c>
      <c r="G56" s="23" t="s">
        <v>7</v>
      </c>
      <c r="H56" s="23" t="s">
        <v>8</v>
      </c>
      <c r="I56" s="23" t="s">
        <v>9</v>
      </c>
      <c r="J56" s="23" t="s">
        <v>10</v>
      </c>
      <c r="K56" s="16" t="s">
        <v>67</v>
      </c>
      <c r="M56" s="43" t="s">
        <v>16</v>
      </c>
      <c r="N56" s="45" t="s">
        <v>3</v>
      </c>
      <c r="O56" s="45" t="s">
        <v>4</v>
      </c>
      <c r="P56" s="45" t="s">
        <v>5</v>
      </c>
      <c r="Q56" s="100" t="s">
        <v>6</v>
      </c>
      <c r="R56" s="45" t="s">
        <v>7</v>
      </c>
      <c r="S56" s="45" t="s">
        <v>8</v>
      </c>
      <c r="T56" s="45" t="s">
        <v>9</v>
      </c>
      <c r="U56" s="45" t="s">
        <v>10</v>
      </c>
    </row>
    <row r="57" spans="2:21" ht="16.2" thickBot="1" x14ac:dyDescent="0.35">
      <c r="B57" s="25" t="s">
        <v>15</v>
      </c>
      <c r="C57" s="29">
        <v>1.0000000000000009</v>
      </c>
      <c r="D57" s="32">
        <v>-2.9596022440404792E-2</v>
      </c>
      <c r="E57" s="24">
        <v>-0.13379547777390205</v>
      </c>
      <c r="F57" s="24">
        <v>-0.13060213270688764</v>
      </c>
      <c r="G57" s="24">
        <v>-6.9592270722246025E-2</v>
      </c>
      <c r="H57" s="24">
        <v>-0.14004299671389023</v>
      </c>
      <c r="I57" s="24">
        <v>0.13029380668900331</v>
      </c>
      <c r="J57" s="24">
        <v>-0.13545019690857835</v>
      </c>
      <c r="K57" s="18" t="str">
        <f>IF(C57&gt;0.7,"Valid","Tidak Valid")</f>
        <v>Valid</v>
      </c>
      <c r="M57" s="41" t="s">
        <v>3</v>
      </c>
      <c r="N57" s="46">
        <v>1.0000000000000009</v>
      </c>
      <c r="O57" s="42" t="s">
        <v>16</v>
      </c>
      <c r="P57" s="42" t="s">
        <v>16</v>
      </c>
      <c r="Q57" s="42" t="s">
        <v>16</v>
      </c>
      <c r="R57" s="42" t="s">
        <v>16</v>
      </c>
      <c r="S57" s="42" t="s">
        <v>16</v>
      </c>
      <c r="T57" s="42" t="s">
        <v>16</v>
      </c>
      <c r="U57" s="42" t="s">
        <v>16</v>
      </c>
    </row>
    <row r="58" spans="2:21" x14ac:dyDescent="0.3">
      <c r="B58" s="17" t="s">
        <v>17</v>
      </c>
      <c r="C58" s="30">
        <v>3.3897227926011665E-4</v>
      </c>
      <c r="D58" s="33">
        <v>0.57543015833197941</v>
      </c>
      <c r="E58" s="26">
        <v>8.1017188860684403E-2</v>
      </c>
      <c r="F58" s="24">
        <v>0.2233549817256755</v>
      </c>
      <c r="G58" s="24">
        <v>-2.0091110932314048E-2</v>
      </c>
      <c r="H58" s="24">
        <v>0.22797764478325167</v>
      </c>
      <c r="I58" s="24">
        <v>0.25399750285387784</v>
      </c>
      <c r="J58" s="24">
        <v>0.26060615893151823</v>
      </c>
      <c r="K58" s="18" t="str">
        <f t="shared" ref="K58:K63" si="5">IF(D58&gt;0.7,"Valid","Tidak Valid")</f>
        <v>Tidak Valid</v>
      </c>
      <c r="M58" s="41" t="s">
        <v>4</v>
      </c>
      <c r="N58" s="42">
        <v>-2.959602244040568E-2</v>
      </c>
      <c r="O58" s="46">
        <v>0.73604557229910117</v>
      </c>
      <c r="P58" s="42" t="s">
        <v>16</v>
      </c>
      <c r="Q58" s="42" t="s">
        <v>16</v>
      </c>
      <c r="R58" s="42" t="s">
        <v>16</v>
      </c>
      <c r="S58" s="42" t="s">
        <v>16</v>
      </c>
      <c r="T58" s="42" t="s">
        <v>16</v>
      </c>
      <c r="U58" s="42" t="s">
        <v>16</v>
      </c>
    </row>
    <row r="59" spans="2:21" x14ac:dyDescent="0.3">
      <c r="B59" s="17" t="s">
        <v>18</v>
      </c>
      <c r="C59" s="31">
        <v>-0.13330411417654228</v>
      </c>
      <c r="D59" s="34">
        <v>0.8559450633859228</v>
      </c>
      <c r="E59" s="26">
        <v>0.34625276295078961</v>
      </c>
      <c r="F59" s="24">
        <v>0.3756508651261678</v>
      </c>
      <c r="G59" s="24">
        <v>0.40158624074456639</v>
      </c>
      <c r="H59" s="24">
        <v>0.33032990557975489</v>
      </c>
      <c r="I59" s="24">
        <v>0.27395183781475202</v>
      </c>
      <c r="J59" s="24">
        <v>0.46436158570536884</v>
      </c>
      <c r="K59" s="18" t="str">
        <f t="shared" si="5"/>
        <v>Valid</v>
      </c>
      <c r="M59" s="41" t="s">
        <v>5</v>
      </c>
      <c r="N59" s="42">
        <v>-0.13379547777390141</v>
      </c>
      <c r="O59" s="42">
        <v>0.36297569288873693</v>
      </c>
      <c r="P59" s="46">
        <v>0.67282707521746965</v>
      </c>
      <c r="Q59" s="42" t="s">
        <v>16</v>
      </c>
      <c r="R59" s="42" t="s">
        <v>16</v>
      </c>
      <c r="S59" s="42" t="s">
        <v>16</v>
      </c>
      <c r="T59" s="42" t="s">
        <v>16</v>
      </c>
      <c r="U59" s="42" t="s">
        <v>16</v>
      </c>
    </row>
    <row r="60" spans="2:21" x14ac:dyDescent="0.3">
      <c r="B60" s="17" t="s">
        <v>19</v>
      </c>
      <c r="C60" s="31"/>
      <c r="D60" s="34"/>
      <c r="E60" s="26"/>
      <c r="F60" s="24"/>
      <c r="G60" s="24"/>
      <c r="H60" s="24"/>
      <c r="I60" s="24"/>
      <c r="J60" s="24"/>
      <c r="K60" s="18"/>
      <c r="M60" s="41" t="s">
        <v>6</v>
      </c>
      <c r="N60" s="42">
        <v>-0.13060213270688728</v>
      </c>
      <c r="O60" s="42">
        <v>0.41720804423367253</v>
      </c>
      <c r="P60" s="42">
        <v>0.47293123403858511</v>
      </c>
      <c r="Q60" s="46">
        <v>0.79490637602628078</v>
      </c>
      <c r="R60" s="42" t="s">
        <v>16</v>
      </c>
      <c r="S60" s="42" t="s">
        <v>16</v>
      </c>
      <c r="T60" s="42" t="s">
        <v>16</v>
      </c>
      <c r="U60" s="42" t="s">
        <v>16</v>
      </c>
    </row>
    <row r="61" spans="2:21" x14ac:dyDescent="0.3">
      <c r="B61" s="17" t="s">
        <v>20</v>
      </c>
      <c r="C61" s="31">
        <v>2.6754687755081375E-2</v>
      </c>
      <c r="D61" s="34">
        <v>0.88100690168663665</v>
      </c>
      <c r="E61" s="26">
        <v>0.35322303267065641</v>
      </c>
      <c r="F61" s="24">
        <v>0.34042388519261685</v>
      </c>
      <c r="G61" s="24">
        <v>0.35719543203370879</v>
      </c>
      <c r="H61" s="24">
        <v>0.29541098485741646</v>
      </c>
      <c r="I61" s="24">
        <v>0.34518068913174188</v>
      </c>
      <c r="J61" s="24">
        <v>0.42259680252343651</v>
      </c>
      <c r="K61" s="18" t="str">
        <f t="shared" si="5"/>
        <v>Valid</v>
      </c>
      <c r="M61" s="41" t="s">
        <v>7</v>
      </c>
      <c r="N61" s="42">
        <v>-6.9592270722245886E-2</v>
      </c>
      <c r="O61" s="42">
        <v>0.32991792237195239</v>
      </c>
      <c r="P61" s="42">
        <v>0.46088929650112415</v>
      </c>
      <c r="Q61" s="42">
        <v>0.42542211690528575</v>
      </c>
      <c r="R61" s="46">
        <v>0.90376616698525025</v>
      </c>
      <c r="S61" s="42" t="s">
        <v>16</v>
      </c>
      <c r="T61" s="42" t="s">
        <v>16</v>
      </c>
      <c r="U61" s="42" t="s">
        <v>16</v>
      </c>
    </row>
    <row r="62" spans="2:21" x14ac:dyDescent="0.3">
      <c r="B62" s="17" t="s">
        <v>21</v>
      </c>
      <c r="C62" s="31"/>
      <c r="D62" s="34"/>
      <c r="E62" s="26"/>
      <c r="F62" s="24"/>
      <c r="G62" s="24"/>
      <c r="H62" s="24"/>
      <c r="I62" s="24"/>
      <c r="J62" s="24"/>
      <c r="K62" s="18"/>
      <c r="M62" s="41" t="s">
        <v>8</v>
      </c>
      <c r="N62" s="42">
        <v>-0.14004299671389006</v>
      </c>
      <c r="O62" s="42">
        <v>0.30792760957873072</v>
      </c>
      <c r="P62" s="42">
        <v>0.37307658001254257</v>
      </c>
      <c r="Q62" s="42">
        <v>0.35554415859277483</v>
      </c>
      <c r="R62" s="42">
        <v>0.4217356392630528</v>
      </c>
      <c r="S62" s="46">
        <v>0.74462804269803184</v>
      </c>
      <c r="T62" s="42" t="s">
        <v>16</v>
      </c>
      <c r="U62" s="42" t="s">
        <v>16</v>
      </c>
    </row>
    <row r="63" spans="2:21" ht="16.2" thickBot="1" x14ac:dyDescent="0.35">
      <c r="B63" s="17" t="s">
        <v>22</v>
      </c>
      <c r="C63" s="31">
        <v>7.0087292510658317E-2</v>
      </c>
      <c r="D63" s="35">
        <v>0.57194174400218412</v>
      </c>
      <c r="E63" s="26">
        <v>0.21637631486455902</v>
      </c>
      <c r="F63" s="36">
        <v>0.26386181327560865</v>
      </c>
      <c r="G63" s="24">
        <v>8.2370598463466185E-2</v>
      </c>
      <c r="H63" s="24">
        <v>-2.1191580605865033E-2</v>
      </c>
      <c r="I63" s="24">
        <v>7.2359879230102689E-2</v>
      </c>
      <c r="J63" s="24">
        <v>0.28247045044393065</v>
      </c>
      <c r="K63" s="18" t="str">
        <f t="shared" si="5"/>
        <v>Tidak Valid</v>
      </c>
      <c r="M63" s="41" t="s">
        <v>9</v>
      </c>
      <c r="N63" s="42">
        <v>0.1302938066890027</v>
      </c>
      <c r="O63" s="42">
        <v>0.33296728744253401</v>
      </c>
      <c r="P63" s="42">
        <v>0.30888974043974393</v>
      </c>
      <c r="Q63" s="42">
        <v>0.29572338935730286</v>
      </c>
      <c r="R63" s="42">
        <v>0.27320996193742675</v>
      </c>
      <c r="S63" s="42">
        <v>0.29020468253662834</v>
      </c>
      <c r="T63" s="46">
        <v>0.79407971011137757</v>
      </c>
      <c r="U63" s="42" t="s">
        <v>16</v>
      </c>
    </row>
    <row r="64" spans="2:21" x14ac:dyDescent="0.3">
      <c r="B64" s="17" t="s">
        <v>23</v>
      </c>
      <c r="C64" s="24">
        <v>-0.10179246125901083</v>
      </c>
      <c r="D64" s="28">
        <v>0.39645861954084644</v>
      </c>
      <c r="E64" s="31">
        <v>0.43520260205307021</v>
      </c>
      <c r="F64" s="33">
        <v>0.75686094361288203</v>
      </c>
      <c r="G64" s="26">
        <v>0.40179349052660979</v>
      </c>
      <c r="H64" s="24">
        <v>0.39555559960737963</v>
      </c>
      <c r="I64" s="24">
        <v>0.25371735627905273</v>
      </c>
      <c r="J64" s="24">
        <v>0.59116126468562635</v>
      </c>
      <c r="K64" s="18" t="str">
        <f>IF(F64&gt;0.7,"Valid","Tidak Valid")</f>
        <v>Valid</v>
      </c>
      <c r="M64" s="41" t="s">
        <v>10</v>
      </c>
      <c r="N64" s="42">
        <v>-0.13545019690857787</v>
      </c>
      <c r="O64" s="42">
        <v>0.50148160377360429</v>
      </c>
      <c r="P64" s="42">
        <v>0.49423100205536802</v>
      </c>
      <c r="Q64" s="93">
        <v>0.69452875929416558</v>
      </c>
      <c r="R64" s="42">
        <v>0.39401973754752084</v>
      </c>
      <c r="S64" s="42">
        <v>0.5020413956634403</v>
      </c>
      <c r="T64" s="42">
        <v>0.24623353541058979</v>
      </c>
      <c r="U64" s="46">
        <v>0.78708728668697148</v>
      </c>
    </row>
    <row r="65" spans="2:13" x14ac:dyDescent="0.3">
      <c r="B65" s="17" t="s">
        <v>24</v>
      </c>
      <c r="C65" s="24"/>
      <c r="D65" s="24"/>
      <c r="E65" s="31"/>
      <c r="F65" s="34"/>
      <c r="G65" s="26"/>
      <c r="H65" s="24"/>
      <c r="I65" s="24"/>
      <c r="J65" s="24"/>
      <c r="K65" s="19"/>
    </row>
    <row r="66" spans="2:13" x14ac:dyDescent="0.3">
      <c r="B66" s="17" t="s">
        <v>25</v>
      </c>
      <c r="C66" s="24"/>
      <c r="D66" s="24"/>
      <c r="E66" s="31"/>
      <c r="F66" s="34"/>
      <c r="G66" s="26"/>
      <c r="H66" s="24"/>
      <c r="I66" s="24"/>
      <c r="J66" s="24"/>
      <c r="K66" s="19"/>
      <c r="M66" s="15" t="s">
        <v>181</v>
      </c>
    </row>
    <row r="67" spans="2:13" x14ac:dyDescent="0.3">
      <c r="B67" s="17" t="s">
        <v>26</v>
      </c>
      <c r="C67" s="24">
        <v>-0.1533203303041617</v>
      </c>
      <c r="D67" s="24">
        <v>0.30037975514947957</v>
      </c>
      <c r="E67" s="31">
        <v>0.48237467223400199</v>
      </c>
      <c r="F67" s="34">
        <v>0.80045827116822643</v>
      </c>
      <c r="G67" s="26">
        <v>0.40740655410124216</v>
      </c>
      <c r="H67" s="24">
        <v>0.28122313468793431</v>
      </c>
      <c r="I67" s="24">
        <v>0.24253217783008765</v>
      </c>
      <c r="J67" s="24">
        <v>0.46758036119879248</v>
      </c>
      <c r="K67" s="18" t="str">
        <f t="shared" ref="K67:K71" si="6">IF(F67&gt;0.7,"Valid","Tidak Valid")</f>
        <v>Valid</v>
      </c>
    </row>
    <row r="68" spans="2:13" x14ac:dyDescent="0.3">
      <c r="B68" s="17" t="s">
        <v>27</v>
      </c>
      <c r="C68" s="24">
        <v>-0.13149228165659127</v>
      </c>
      <c r="D68" s="24">
        <v>0.28380102043249478</v>
      </c>
      <c r="E68" s="31">
        <v>0.33573015661229638</v>
      </c>
      <c r="F68" s="34">
        <v>0.8461455699172632</v>
      </c>
      <c r="G68" s="26">
        <v>0.31895864635837834</v>
      </c>
      <c r="H68" s="24">
        <v>0.34104290020535827</v>
      </c>
      <c r="I68" s="24">
        <v>0.25468167358489452</v>
      </c>
      <c r="J68" s="24">
        <v>0.58118823573349965</v>
      </c>
      <c r="K68" s="18" t="str">
        <f t="shared" si="6"/>
        <v>Valid</v>
      </c>
    </row>
    <row r="69" spans="2:13" x14ac:dyDescent="0.3">
      <c r="B69" s="17" t="s">
        <v>28</v>
      </c>
      <c r="C69" s="24">
        <v>-0.10500148180189575</v>
      </c>
      <c r="D69" s="24">
        <v>0.32295504863253571</v>
      </c>
      <c r="E69" s="31">
        <v>0.38240389457830792</v>
      </c>
      <c r="F69" s="34">
        <v>0.83795019094242107</v>
      </c>
      <c r="G69" s="26">
        <v>0.29412534358514386</v>
      </c>
      <c r="H69" s="24">
        <v>0.2689457162180709</v>
      </c>
      <c r="I69" s="24">
        <v>0.29739573739887615</v>
      </c>
      <c r="J69" s="24">
        <v>0.5706724199084714</v>
      </c>
      <c r="K69" s="18" t="str">
        <f t="shared" si="6"/>
        <v>Valid</v>
      </c>
    </row>
    <row r="70" spans="2:13" x14ac:dyDescent="0.3">
      <c r="B70" s="17" t="s">
        <v>29</v>
      </c>
      <c r="C70" s="24">
        <v>-8.9369853438966043E-2</v>
      </c>
      <c r="D70" s="24">
        <v>0.34608287425666612</v>
      </c>
      <c r="E70" s="31">
        <v>0.35032055544400165</v>
      </c>
      <c r="F70" s="34">
        <v>0.78630419201369162</v>
      </c>
      <c r="G70" s="26">
        <v>0.32539868881640116</v>
      </c>
      <c r="H70" s="24">
        <v>0.22268667005067705</v>
      </c>
      <c r="I70" s="24">
        <v>0.18045291712258352</v>
      </c>
      <c r="J70" s="24">
        <v>0.55624440982161771</v>
      </c>
      <c r="K70" s="18" t="str">
        <f t="shared" si="6"/>
        <v>Valid</v>
      </c>
    </row>
    <row r="71" spans="2:13" ht="16.2" thickBot="1" x14ac:dyDescent="0.35">
      <c r="B71" s="17" t="s">
        <v>30</v>
      </c>
      <c r="C71" s="24">
        <v>-4.2896245889697149E-2</v>
      </c>
      <c r="D71" s="24">
        <v>0.3345278561262614</v>
      </c>
      <c r="E71" s="37">
        <v>0.2749121143413496</v>
      </c>
      <c r="F71" s="35">
        <v>0.73572264996114345</v>
      </c>
      <c r="G71" s="26">
        <v>0.28493879148654949</v>
      </c>
      <c r="H71" s="24">
        <v>0.16788429570628438</v>
      </c>
      <c r="I71" s="24">
        <v>0.17409124604640155</v>
      </c>
      <c r="J71" s="24">
        <v>0.52720980395761763</v>
      </c>
      <c r="K71" s="18" t="str">
        <f t="shared" si="6"/>
        <v>Valid</v>
      </c>
    </row>
    <row r="72" spans="2:13" x14ac:dyDescent="0.3">
      <c r="B72" s="17" t="s">
        <v>31</v>
      </c>
      <c r="C72" s="24">
        <v>-0.22355541782775876</v>
      </c>
      <c r="D72" s="31">
        <v>0.30601935713644951</v>
      </c>
      <c r="E72" s="33">
        <v>0.56662243144961122</v>
      </c>
      <c r="F72" s="38">
        <v>0.34944394758594571</v>
      </c>
      <c r="G72" s="24">
        <v>0.2296382453645141</v>
      </c>
      <c r="H72" s="24">
        <v>0.42125610322404156</v>
      </c>
      <c r="I72" s="24">
        <v>0.10301252940699074</v>
      </c>
      <c r="J72" s="24">
        <v>0.38664081568376085</v>
      </c>
      <c r="K72" s="19" t="str">
        <f t="shared" ref="K72:K77" si="7">IF(E72&gt;0.7,"Valid","Tidak Valid")</f>
        <v>Tidak Valid</v>
      </c>
    </row>
    <row r="73" spans="2:13" x14ac:dyDescent="0.3">
      <c r="B73" s="17" t="s">
        <v>32</v>
      </c>
      <c r="C73" s="24">
        <v>5.0580134424981167E-2</v>
      </c>
      <c r="D73" s="31">
        <v>0.26943932523305475</v>
      </c>
      <c r="E73" s="34">
        <v>0.67069052373275873</v>
      </c>
      <c r="F73" s="26">
        <v>0.27217424500871412</v>
      </c>
      <c r="G73" s="24">
        <v>0.26654159539321864</v>
      </c>
      <c r="H73" s="24">
        <v>0.19368037144443162</v>
      </c>
      <c r="I73" s="24">
        <v>0.23755508150696483</v>
      </c>
      <c r="J73" s="24">
        <v>0.2843365870381242</v>
      </c>
      <c r="K73" s="19" t="str">
        <f t="shared" si="7"/>
        <v>Tidak Valid</v>
      </c>
    </row>
    <row r="74" spans="2:13" x14ac:dyDescent="0.3">
      <c r="B74" s="17" t="s">
        <v>33</v>
      </c>
      <c r="C74" s="24">
        <v>-1.7765624674897201E-2</v>
      </c>
      <c r="D74" s="31">
        <v>0.21700736080932054</v>
      </c>
      <c r="E74" s="34">
        <v>0.76976477524951348</v>
      </c>
      <c r="F74" s="26">
        <v>0.33229374863005529</v>
      </c>
      <c r="G74" s="24">
        <v>0.29545683795903965</v>
      </c>
      <c r="H74" s="24">
        <v>0.24466718214547226</v>
      </c>
      <c r="I74" s="24">
        <v>0.28366113707681567</v>
      </c>
      <c r="J74" s="24">
        <v>0.35527477957243142</v>
      </c>
      <c r="K74" s="18" t="str">
        <f t="shared" si="7"/>
        <v>Valid</v>
      </c>
    </row>
    <row r="75" spans="2:13" x14ac:dyDescent="0.3">
      <c r="B75" s="17" t="s">
        <v>34</v>
      </c>
      <c r="C75" s="24">
        <v>3.6840015024862283E-2</v>
      </c>
      <c r="D75" s="31">
        <v>0.231606100573128</v>
      </c>
      <c r="E75" s="34">
        <v>0.64875113953783181</v>
      </c>
      <c r="F75" s="26">
        <v>0.35625946182449325</v>
      </c>
      <c r="G75" s="24">
        <v>0.23631607420404155</v>
      </c>
      <c r="H75" s="24">
        <v>8.6849092186452065E-2</v>
      </c>
      <c r="I75" s="24">
        <v>0.25596271950754174</v>
      </c>
      <c r="J75" s="24">
        <v>0.34249671706729573</v>
      </c>
      <c r="K75" s="19" t="str">
        <f t="shared" si="7"/>
        <v>Tidak Valid</v>
      </c>
    </row>
    <row r="76" spans="2:13" x14ac:dyDescent="0.3">
      <c r="B76" s="17" t="s">
        <v>35</v>
      </c>
      <c r="C76" s="24">
        <v>-7.9719171806746494E-2</v>
      </c>
      <c r="D76" s="31">
        <v>0.1094979844204034</v>
      </c>
      <c r="E76" s="34">
        <v>0.63179663383450402</v>
      </c>
      <c r="F76" s="26">
        <v>0.23268636273677143</v>
      </c>
      <c r="G76" s="24">
        <v>0.38959031482079837</v>
      </c>
      <c r="H76" s="24">
        <v>0.23323686580666686</v>
      </c>
      <c r="I76" s="24">
        <v>0.12239542497802385</v>
      </c>
      <c r="J76" s="24">
        <v>0.25263585804845207</v>
      </c>
      <c r="K76" s="19" t="str">
        <f t="shared" si="7"/>
        <v>Tidak Valid</v>
      </c>
    </row>
    <row r="77" spans="2:13" ht="16.2" thickBot="1" x14ac:dyDescent="0.35">
      <c r="B77" s="17" t="s">
        <v>36</v>
      </c>
      <c r="C77" s="24">
        <v>-0.21775280033596048</v>
      </c>
      <c r="D77" s="31">
        <v>0.27748277384012432</v>
      </c>
      <c r="E77" s="35">
        <v>0.72986851119649998</v>
      </c>
      <c r="F77" s="26">
        <v>0.31550256324375314</v>
      </c>
      <c r="G77" s="36">
        <v>0.44529386936840293</v>
      </c>
      <c r="H77" s="24">
        <v>0.24308917812338471</v>
      </c>
      <c r="I77" s="24">
        <v>0.24925682772768826</v>
      </c>
      <c r="J77" s="24">
        <v>0.31600178274240981</v>
      </c>
      <c r="K77" s="18" t="str">
        <f t="shared" si="7"/>
        <v>Valid</v>
      </c>
    </row>
    <row r="78" spans="2:13" x14ac:dyDescent="0.3">
      <c r="B78" s="17" t="s">
        <v>37</v>
      </c>
      <c r="C78" s="24">
        <v>-8.8883642041766353E-2</v>
      </c>
      <c r="D78" s="24">
        <v>0.34520071428467786</v>
      </c>
      <c r="E78" s="28">
        <v>0.38161917268111151</v>
      </c>
      <c r="F78" s="31">
        <v>0.36558031002336877</v>
      </c>
      <c r="G78" s="33">
        <v>0.84514180283758433</v>
      </c>
      <c r="H78" s="26">
        <v>0.43731186663239935</v>
      </c>
      <c r="I78" s="24">
        <v>0.3571866085961784</v>
      </c>
      <c r="J78" s="24">
        <v>0.37907212457297468</v>
      </c>
      <c r="K78" s="18" t="str">
        <f>IF(G78&gt;0.7,"Valid","Tidak Valid")</f>
        <v>Valid</v>
      </c>
    </row>
    <row r="79" spans="2:13" x14ac:dyDescent="0.3">
      <c r="B79" s="17" t="s">
        <v>38</v>
      </c>
      <c r="C79" s="24">
        <v>-5.3146550255428526E-2</v>
      </c>
      <c r="D79" s="24">
        <v>0.3598008618960794</v>
      </c>
      <c r="E79" s="24">
        <v>0.42504146791030317</v>
      </c>
      <c r="F79" s="31">
        <v>0.39444228356422129</v>
      </c>
      <c r="G79" s="34">
        <v>0.94119040054040637</v>
      </c>
      <c r="H79" s="26">
        <v>0.45614873082074403</v>
      </c>
      <c r="I79" s="24">
        <v>0.25850176495064647</v>
      </c>
      <c r="J79" s="24">
        <v>0.35286922658253944</v>
      </c>
      <c r="K79" s="18" t="str">
        <f>IF(G79&gt;0.7,"Valid","Tidak Valid")</f>
        <v>Valid</v>
      </c>
    </row>
    <row r="80" spans="2:13" x14ac:dyDescent="0.3">
      <c r="B80" s="17" t="s">
        <v>39</v>
      </c>
      <c r="C80" s="24">
        <v>-4.6738584739013017E-2</v>
      </c>
      <c r="D80" s="24">
        <v>0.25223801898215892</v>
      </c>
      <c r="E80" s="24">
        <v>0.43448296548200538</v>
      </c>
      <c r="F80" s="31">
        <v>0.38069746553632994</v>
      </c>
      <c r="G80" s="34">
        <v>0.90346371258829394</v>
      </c>
      <c r="H80" s="26">
        <v>0.39205912101971924</v>
      </c>
      <c r="I80" s="24">
        <v>0.17929967068214844</v>
      </c>
      <c r="J80" s="24">
        <v>0.31332279001493668</v>
      </c>
      <c r="K80" s="18" t="str">
        <f>IF(G80&gt;0.7,"Valid","Tidak Valid")</f>
        <v>Valid</v>
      </c>
    </row>
    <row r="81" spans="2:11" x14ac:dyDescent="0.3">
      <c r="B81" s="17" t="s">
        <v>40</v>
      </c>
      <c r="C81" s="24">
        <v>-5.7446387771615717E-2</v>
      </c>
      <c r="D81" s="24">
        <v>0.2013657016738698</v>
      </c>
      <c r="E81" s="24">
        <v>0.40326811632773557</v>
      </c>
      <c r="F81" s="31">
        <v>0.36916383135479003</v>
      </c>
      <c r="G81" s="34">
        <v>0.88472597164001776</v>
      </c>
      <c r="H81" s="26">
        <v>0.31999430986067967</v>
      </c>
      <c r="I81" s="24">
        <v>0.14025295082697098</v>
      </c>
      <c r="J81" s="24">
        <v>0.33257474976368651</v>
      </c>
      <c r="K81" s="18" t="str">
        <f>IF(G81&gt;0.7,"Valid","Tidak Valid")</f>
        <v>Valid</v>
      </c>
    </row>
    <row r="82" spans="2:11" ht="16.2" thickBot="1" x14ac:dyDescent="0.35">
      <c r="B82" s="17" t="s">
        <v>41</v>
      </c>
      <c r="C82" s="24">
        <v>-6.3484663413886241E-2</v>
      </c>
      <c r="D82" s="24">
        <v>0.31460349650967645</v>
      </c>
      <c r="E82" s="24">
        <v>0.43856166973554828</v>
      </c>
      <c r="F82" s="31">
        <v>0.40873392449170559</v>
      </c>
      <c r="G82" s="35">
        <v>0.94067829841284556</v>
      </c>
      <c r="H82" s="32">
        <v>0.30006931317942304</v>
      </c>
      <c r="I82" s="24">
        <v>0.27234025408463225</v>
      </c>
      <c r="J82" s="24">
        <v>0.38945513911444696</v>
      </c>
      <c r="K82" s="18" t="str">
        <f>IF(G82&gt;0.7,"Valid","Tidak Valid")</f>
        <v>Valid</v>
      </c>
    </row>
    <row r="83" spans="2:11" x14ac:dyDescent="0.3">
      <c r="B83" s="17" t="s">
        <v>42</v>
      </c>
      <c r="C83" s="24"/>
      <c r="D83" s="24"/>
      <c r="E83" s="24"/>
      <c r="F83" s="24"/>
      <c r="G83" s="30"/>
      <c r="H83" s="33"/>
      <c r="I83" s="26"/>
      <c r="J83" s="24"/>
      <c r="K83" s="19"/>
    </row>
    <row r="84" spans="2:11" x14ac:dyDescent="0.3">
      <c r="B84" s="17" t="s">
        <v>43</v>
      </c>
      <c r="C84" s="24"/>
      <c r="D84" s="24"/>
      <c r="E84" s="24"/>
      <c r="F84" s="24"/>
      <c r="G84" s="31"/>
      <c r="H84" s="34"/>
      <c r="I84" s="26"/>
      <c r="J84" s="24"/>
      <c r="K84" s="19"/>
    </row>
    <row r="85" spans="2:11" x14ac:dyDescent="0.3">
      <c r="B85" s="17" t="s">
        <v>44</v>
      </c>
      <c r="C85" s="24">
        <v>-7.4226977647559506E-2</v>
      </c>
      <c r="D85" s="24">
        <v>0.27425144192420681</v>
      </c>
      <c r="E85" s="24">
        <v>0.28271673275056064</v>
      </c>
      <c r="F85" s="24">
        <v>0.31845153891741634</v>
      </c>
      <c r="G85" s="31">
        <v>0.38874927886281258</v>
      </c>
      <c r="H85" s="34">
        <v>0.74210522310806593</v>
      </c>
      <c r="I85" s="26">
        <v>0.37828363660205361</v>
      </c>
      <c r="J85" s="24">
        <v>0.35281377247968676</v>
      </c>
      <c r="K85" s="18" t="str">
        <f t="shared" ref="K85:K91" si="8">IF(H85&gt;0.7,"Valid","Tidak Valid")</f>
        <v>Valid</v>
      </c>
    </row>
    <row r="86" spans="2:11" x14ac:dyDescent="0.3">
      <c r="B86" s="17" t="s">
        <v>45</v>
      </c>
      <c r="C86" s="24">
        <v>-7.2385787881658462E-2</v>
      </c>
      <c r="D86" s="24">
        <v>0.17407468568544784</v>
      </c>
      <c r="E86" s="24">
        <v>0.26420570964890794</v>
      </c>
      <c r="F86" s="24">
        <v>0.24157717539127035</v>
      </c>
      <c r="G86" s="31">
        <v>0.22511818002690678</v>
      </c>
      <c r="H86" s="34">
        <v>0.79728106563686696</v>
      </c>
      <c r="I86" s="26">
        <v>0.35265967250010438</v>
      </c>
      <c r="J86" s="24">
        <v>0.33819267763090483</v>
      </c>
      <c r="K86" s="18" t="str">
        <f t="shared" si="8"/>
        <v>Valid</v>
      </c>
    </row>
    <row r="87" spans="2:11" x14ac:dyDescent="0.3">
      <c r="B87" s="17" t="s">
        <v>46</v>
      </c>
      <c r="C87" s="24"/>
      <c r="D87" s="24"/>
      <c r="E87" s="24"/>
      <c r="F87" s="24"/>
      <c r="G87" s="31"/>
      <c r="H87" s="34"/>
      <c r="I87" s="26"/>
      <c r="J87" s="24"/>
      <c r="K87" s="18"/>
    </row>
    <row r="88" spans="2:11" x14ac:dyDescent="0.3">
      <c r="B88" s="17" t="s">
        <v>47</v>
      </c>
      <c r="C88" s="24"/>
      <c r="D88" s="24"/>
      <c r="E88" s="24"/>
      <c r="F88" s="24"/>
      <c r="G88" s="31"/>
      <c r="H88" s="34"/>
      <c r="I88" s="26"/>
      <c r="J88" s="24"/>
      <c r="K88" s="18"/>
    </row>
    <row r="89" spans="2:11" x14ac:dyDescent="0.3">
      <c r="B89" s="17" t="s">
        <v>48</v>
      </c>
      <c r="C89" s="24">
        <v>-0.21956390577506485</v>
      </c>
      <c r="D89" s="24">
        <v>0.25887157174422959</v>
      </c>
      <c r="E89" s="24">
        <v>0.3044820577098109</v>
      </c>
      <c r="F89" s="24">
        <v>0.29300538861568043</v>
      </c>
      <c r="G89" s="31">
        <v>0.45223225851815257</v>
      </c>
      <c r="H89" s="34">
        <v>0.7868221415651564</v>
      </c>
      <c r="I89" s="26">
        <v>0.13379079108799208</v>
      </c>
      <c r="J89" s="24">
        <v>0.38405943257356084</v>
      </c>
      <c r="K89" s="18" t="str">
        <f t="shared" si="8"/>
        <v>Valid</v>
      </c>
    </row>
    <row r="90" spans="2:11" x14ac:dyDescent="0.3">
      <c r="B90" s="17" t="s">
        <v>49</v>
      </c>
      <c r="C90" s="24">
        <v>-1.7280075055298626E-2</v>
      </c>
      <c r="D90" s="24">
        <v>0.14217972546157406</v>
      </c>
      <c r="E90" s="24">
        <v>0.1162982212660079</v>
      </c>
      <c r="F90" s="24">
        <v>0.21618661532226485</v>
      </c>
      <c r="G90" s="31">
        <v>0.14491534672771886</v>
      </c>
      <c r="H90" s="34">
        <v>0.70025399255281184</v>
      </c>
      <c r="I90" s="26">
        <v>-3.5358958276451219E-2</v>
      </c>
      <c r="J90" s="24">
        <v>0.42823473248601485</v>
      </c>
      <c r="K90" s="18" t="str">
        <f t="shared" si="8"/>
        <v>Valid</v>
      </c>
    </row>
    <row r="91" spans="2:11" ht="16.2" thickBot="1" x14ac:dyDescent="0.35">
      <c r="B91" s="17" t="s">
        <v>50</v>
      </c>
      <c r="C91" s="24">
        <v>-0.12638752546012175</v>
      </c>
      <c r="D91" s="24">
        <v>0.29807268864763292</v>
      </c>
      <c r="E91" s="24">
        <v>0.43310678908212713</v>
      </c>
      <c r="F91" s="24">
        <v>0.25300140775181118</v>
      </c>
      <c r="G91" s="31">
        <v>0.35094316321135327</v>
      </c>
      <c r="H91" s="35">
        <v>0.69031341688456738</v>
      </c>
      <c r="I91" s="32">
        <v>0.30702852213419751</v>
      </c>
      <c r="J91" s="24">
        <v>0.34993820624411243</v>
      </c>
      <c r="K91" s="18" t="str">
        <f t="shared" si="8"/>
        <v>Tidak Valid</v>
      </c>
    </row>
    <row r="92" spans="2:11" x14ac:dyDescent="0.3">
      <c r="B92" s="17" t="s">
        <v>51</v>
      </c>
      <c r="C92" s="24"/>
      <c r="D92" s="24"/>
      <c r="E92" s="24"/>
      <c r="F92" s="24"/>
      <c r="G92" s="24"/>
      <c r="H92" s="30"/>
      <c r="I92" s="33"/>
      <c r="J92" s="26"/>
      <c r="K92" s="18"/>
    </row>
    <row r="93" spans="2:11" x14ac:dyDescent="0.3">
      <c r="B93" s="17" t="s">
        <v>52</v>
      </c>
      <c r="C93" s="24">
        <v>0.17662771609099759</v>
      </c>
      <c r="D93" s="24">
        <v>0.30057711666968706</v>
      </c>
      <c r="E93" s="24">
        <v>0.30889917472252787</v>
      </c>
      <c r="F93" s="24">
        <v>0.28769765615664733</v>
      </c>
      <c r="G93" s="24">
        <v>0.20836669735103597</v>
      </c>
      <c r="H93" s="31">
        <v>0.2276156580083048</v>
      </c>
      <c r="I93" s="34">
        <v>0.78187372695773394</v>
      </c>
      <c r="J93" s="26">
        <v>0.18801593720981091</v>
      </c>
      <c r="K93" s="18" t="str">
        <f>IF(I93&gt;0.7,"Valid","Tidak Valid")</f>
        <v>Valid</v>
      </c>
    </row>
    <row r="94" spans="2:11" x14ac:dyDescent="0.3">
      <c r="B94" s="17" t="s">
        <v>53</v>
      </c>
      <c r="C94" s="24">
        <v>0.18732153390111556</v>
      </c>
      <c r="D94" s="24">
        <v>9.5777385224892361E-2</v>
      </c>
      <c r="E94" s="24">
        <v>7.3709555978272112E-2</v>
      </c>
      <c r="F94" s="24">
        <v>0.15456538383142526</v>
      </c>
      <c r="G94" s="24">
        <v>0.18371485413977851</v>
      </c>
      <c r="H94" s="31">
        <v>3.5891099772335087E-2</v>
      </c>
      <c r="I94" s="34">
        <v>0.69102768165066519</v>
      </c>
      <c r="J94" s="26">
        <v>6.0556347771186396E-2</v>
      </c>
      <c r="K94" s="18" t="str">
        <f>IF(I94&gt;0.7,"Valid","Tidak Valid")</f>
        <v>Tidak Valid</v>
      </c>
    </row>
    <row r="95" spans="2:11" x14ac:dyDescent="0.3">
      <c r="B95" s="17" t="s">
        <v>54</v>
      </c>
      <c r="C95" s="24">
        <v>0.11016850737879318</v>
      </c>
      <c r="D95" s="24">
        <v>0.31046464667212542</v>
      </c>
      <c r="E95" s="24">
        <v>0.24312407284081211</v>
      </c>
      <c r="F95" s="24">
        <v>0.23094458685350769</v>
      </c>
      <c r="G95" s="24">
        <v>0.23734709276719079</v>
      </c>
      <c r="H95" s="31">
        <v>0.27398204824240746</v>
      </c>
      <c r="I95" s="34">
        <v>0.8761142167572904</v>
      </c>
      <c r="J95" s="26">
        <v>0.20571409960403453</v>
      </c>
      <c r="K95" s="18" t="str">
        <f>IF(I95&gt;0.7,"Valid","Tidak Valid")</f>
        <v>Valid</v>
      </c>
    </row>
    <row r="96" spans="2:11" ht="16.2" thickBot="1" x14ac:dyDescent="0.35">
      <c r="B96" s="17" t="s">
        <v>55</v>
      </c>
      <c r="C96" s="24">
        <v>-2.6743258107798214E-2</v>
      </c>
      <c r="D96" s="24">
        <v>0.29106365927672917</v>
      </c>
      <c r="E96" s="24">
        <v>0.29177385203318024</v>
      </c>
      <c r="F96" s="24">
        <v>0.23936598270795995</v>
      </c>
      <c r="G96" s="24">
        <v>0.23350123701208103</v>
      </c>
      <c r="H96" s="31">
        <v>0.3150159778792731</v>
      </c>
      <c r="I96" s="35">
        <v>0.81598311350405217</v>
      </c>
      <c r="J96" s="32">
        <v>0.2811278793969601</v>
      </c>
      <c r="K96" s="18" t="str">
        <f>IF(I96&gt;0.7,"Valid","Tidak Valid")</f>
        <v>Valid</v>
      </c>
    </row>
    <row r="97" spans="2:11" x14ac:dyDescent="0.3">
      <c r="B97" s="17" t="s">
        <v>56</v>
      </c>
      <c r="C97" s="24">
        <v>-0.13366799737128793</v>
      </c>
      <c r="D97" s="24">
        <v>0.39201039348658562</v>
      </c>
      <c r="E97" s="24">
        <v>0.41348385114573222</v>
      </c>
      <c r="F97" s="24">
        <v>0.674322153020256</v>
      </c>
      <c r="G97" s="24">
        <v>0.3535285139977451</v>
      </c>
      <c r="H97" s="24">
        <v>0.43185600158967419</v>
      </c>
      <c r="I97" s="30">
        <v>0.20648977475183186</v>
      </c>
      <c r="J97" s="33">
        <v>0.85055105619599114</v>
      </c>
      <c r="K97" s="39" t="str">
        <f>IF(J97&gt;0.7,"Valid","Tidak Valid")</f>
        <v>Valid</v>
      </c>
    </row>
    <row r="98" spans="2:11" x14ac:dyDescent="0.3">
      <c r="B98" s="17" t="s">
        <v>57</v>
      </c>
      <c r="C98" s="24">
        <v>-9.6494968666374567E-2</v>
      </c>
      <c r="D98" s="24">
        <v>0.41719928101433351</v>
      </c>
      <c r="E98" s="24">
        <v>0.44952756439590291</v>
      </c>
      <c r="F98" s="24">
        <v>0.53477192038384425</v>
      </c>
      <c r="G98" s="24">
        <v>0.4591878306992187</v>
      </c>
      <c r="H98" s="24">
        <v>0.43507339242030979</v>
      </c>
      <c r="I98" s="31">
        <v>0.21525834146449899</v>
      </c>
      <c r="J98" s="34">
        <v>0.7848945343330338</v>
      </c>
      <c r="K98" s="39" t="str">
        <f t="shared" ref="K98:K106" si="9">IF(J98&gt;0.7,"Valid","Tidak Valid")</f>
        <v>Valid</v>
      </c>
    </row>
    <row r="99" spans="2:11" x14ac:dyDescent="0.3">
      <c r="B99" s="17" t="s">
        <v>58</v>
      </c>
      <c r="C99" s="24">
        <v>-0.12312324536727386</v>
      </c>
      <c r="D99" s="24">
        <v>0.40844548626952076</v>
      </c>
      <c r="E99" s="24">
        <v>0.40568364145160385</v>
      </c>
      <c r="F99" s="24">
        <v>0.67003045323015065</v>
      </c>
      <c r="G99" s="24">
        <v>0.27976757056527735</v>
      </c>
      <c r="H99" s="24">
        <v>0.3525962775873111</v>
      </c>
      <c r="I99" s="31">
        <v>0.19788923287531371</v>
      </c>
      <c r="J99" s="34">
        <v>0.86638755750646534</v>
      </c>
      <c r="K99" s="39" t="str">
        <f t="shared" si="9"/>
        <v>Valid</v>
      </c>
    </row>
    <row r="100" spans="2:11" x14ac:dyDescent="0.3">
      <c r="B100" s="17" t="s">
        <v>59</v>
      </c>
      <c r="C100" s="24">
        <v>-5.6465516587881619E-2</v>
      </c>
      <c r="D100" s="24">
        <v>0.32616588499921612</v>
      </c>
      <c r="E100" s="24">
        <v>0.43953969192278619</v>
      </c>
      <c r="F100" s="24">
        <v>0.55096187958050225</v>
      </c>
      <c r="G100" s="24">
        <v>0.29733231157459455</v>
      </c>
      <c r="H100" s="24">
        <v>0.32854496986542547</v>
      </c>
      <c r="I100" s="31">
        <v>0.16738333668120597</v>
      </c>
      <c r="J100" s="34">
        <v>0.76235974739542811</v>
      </c>
      <c r="K100" s="39" t="str">
        <f t="shared" si="9"/>
        <v>Valid</v>
      </c>
    </row>
    <row r="101" spans="2:11" x14ac:dyDescent="0.3">
      <c r="B101" s="17" t="s">
        <v>60</v>
      </c>
      <c r="C101" s="24">
        <v>-0.13451577457309866</v>
      </c>
      <c r="D101" s="24">
        <v>0.32965969086383251</v>
      </c>
      <c r="E101" s="24">
        <v>0.20606856443559718</v>
      </c>
      <c r="F101" s="24">
        <v>0.28909959827116377</v>
      </c>
      <c r="G101" s="24">
        <v>0.12483191174814484</v>
      </c>
      <c r="H101" s="24">
        <v>0.36710922286462833</v>
      </c>
      <c r="I101" s="31">
        <v>0.15280984441582687</v>
      </c>
      <c r="J101" s="34">
        <v>0.62222242727223531</v>
      </c>
      <c r="K101" s="40" t="str">
        <f t="shared" si="9"/>
        <v>Tidak Valid</v>
      </c>
    </row>
    <row r="102" spans="2:11" x14ac:dyDescent="0.3">
      <c r="B102" s="17" t="s">
        <v>61</v>
      </c>
      <c r="C102" s="24"/>
      <c r="D102" s="24"/>
      <c r="E102" s="24"/>
      <c r="F102" s="24"/>
      <c r="G102" s="24"/>
      <c r="H102" s="24"/>
      <c r="I102" s="31"/>
      <c r="J102" s="34"/>
      <c r="K102" s="40"/>
    </row>
    <row r="103" spans="2:11" x14ac:dyDescent="0.3">
      <c r="B103" s="17" t="s">
        <v>62</v>
      </c>
      <c r="C103" s="24">
        <v>-5.4003167561447074E-2</v>
      </c>
      <c r="D103" s="24">
        <v>0.28718368268884631</v>
      </c>
      <c r="E103" s="24">
        <v>0.34926818851642072</v>
      </c>
      <c r="F103" s="24">
        <v>0.52734716190763686</v>
      </c>
      <c r="G103" s="24">
        <v>0.19709202451035632</v>
      </c>
      <c r="H103" s="24">
        <v>0.34425369974091591</v>
      </c>
      <c r="I103" s="31">
        <v>0.13557294285716884</v>
      </c>
      <c r="J103" s="34">
        <v>0.73782192924569467</v>
      </c>
      <c r="K103" s="39" t="str">
        <f t="shared" si="9"/>
        <v>Valid</v>
      </c>
    </row>
    <row r="104" spans="2:11" x14ac:dyDescent="0.3">
      <c r="B104" s="17" t="s">
        <v>63</v>
      </c>
      <c r="C104" s="24"/>
      <c r="D104" s="24"/>
      <c r="E104" s="24"/>
      <c r="F104" s="24"/>
      <c r="G104" s="24"/>
      <c r="H104" s="24"/>
      <c r="I104" s="31"/>
      <c r="J104" s="34"/>
      <c r="K104" s="40"/>
    </row>
    <row r="105" spans="2:11" x14ac:dyDescent="0.3">
      <c r="B105" s="17" t="s">
        <v>64</v>
      </c>
      <c r="C105" s="24">
        <v>-0.15077096777860552</v>
      </c>
      <c r="D105" s="24">
        <v>0.48264437275026634</v>
      </c>
      <c r="E105" s="24">
        <v>0.40124402659730818</v>
      </c>
      <c r="F105" s="24">
        <v>0.48378046921559026</v>
      </c>
      <c r="G105" s="24">
        <v>0.3027383942650097</v>
      </c>
      <c r="H105" s="24">
        <v>0.4210178222942253</v>
      </c>
      <c r="I105" s="31">
        <v>0.22256162914742539</v>
      </c>
      <c r="J105" s="34">
        <v>0.80191820353253185</v>
      </c>
      <c r="K105" s="39" t="str">
        <f t="shared" si="9"/>
        <v>Valid</v>
      </c>
    </row>
    <row r="106" spans="2:11" ht="16.2" thickBot="1" x14ac:dyDescent="0.35">
      <c r="B106" s="17" t="s">
        <v>65</v>
      </c>
      <c r="C106" s="24">
        <v>-0.1066233198013246</v>
      </c>
      <c r="D106" s="24">
        <v>0.49601244992881421</v>
      </c>
      <c r="E106" s="24">
        <v>0.40596036287623716</v>
      </c>
      <c r="F106" s="24">
        <v>0.56118550490527874</v>
      </c>
      <c r="G106" s="24">
        <v>0.4020176783865485</v>
      </c>
      <c r="H106" s="24">
        <v>0.481686386616268</v>
      </c>
      <c r="I106" s="31">
        <v>0.23875810157562133</v>
      </c>
      <c r="J106" s="35">
        <v>0.84268624529418512</v>
      </c>
      <c r="K106" s="39" t="str">
        <f t="shared" si="9"/>
        <v>Valid</v>
      </c>
    </row>
  </sheetData>
  <conditionalFormatting sqref="K1:K54 K107:K1048576">
    <cfRule type="containsText" dxfId="1" priority="2" operator="containsText" text="Tidak Valid">
      <formula>NOT(ISERROR(SEARCH("Tidak Valid",K1)))</formula>
    </cfRule>
  </conditionalFormatting>
  <conditionalFormatting sqref="K55:K106">
    <cfRule type="containsText" dxfId="0" priority="1" operator="containsText" text="Tidak Valid">
      <formula>NOT(ISERROR(SEARCH("Tidak Valid",K55)))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22"/>
  <sheetViews>
    <sheetView showGridLines="0" zoomScaleNormal="100" workbookViewId="0">
      <selection activeCell="G15" sqref="G15:G22"/>
    </sheetView>
  </sheetViews>
  <sheetFormatPr defaultRowHeight="14.4" x14ac:dyDescent="0.3"/>
  <cols>
    <col min="1" max="1" width="8.88671875" style="4"/>
    <col min="2" max="2" width="28" style="4" bestFit="1" customWidth="1"/>
    <col min="3" max="3" width="16.5546875" style="4" bestFit="1" customWidth="1"/>
    <col min="4" max="5" width="17.5546875" style="2" customWidth="1"/>
    <col min="6" max="6" width="2.33203125" customWidth="1"/>
    <col min="7" max="7" width="19.44140625" style="4" bestFit="1" customWidth="1"/>
    <col min="8" max="9" width="18.33203125" style="2" customWidth="1"/>
    <col min="10" max="16384" width="8.88671875" style="4"/>
  </cols>
  <sheetData>
    <row r="2" spans="2:9" ht="17.399999999999999" x14ac:dyDescent="0.3">
      <c r="B2" s="1" t="s">
        <v>72</v>
      </c>
    </row>
    <row r="3" spans="2:9" x14ac:dyDescent="0.3">
      <c r="B3" s="49" t="s">
        <v>16</v>
      </c>
      <c r="C3" s="49" t="s">
        <v>70</v>
      </c>
      <c r="D3" s="52" t="s">
        <v>73</v>
      </c>
      <c r="E3" s="52" t="s">
        <v>74</v>
      </c>
      <c r="G3" s="49" t="s">
        <v>71</v>
      </c>
      <c r="H3" s="52" t="s">
        <v>73</v>
      </c>
      <c r="I3" s="52" t="s">
        <v>75</v>
      </c>
    </row>
    <row r="4" spans="2:9" x14ac:dyDescent="0.3">
      <c r="B4" s="49" t="s">
        <v>3</v>
      </c>
      <c r="C4" s="50">
        <v>1</v>
      </c>
      <c r="D4" s="53" t="str">
        <f>IF(C4&gt;0.7,"Valid","Tidak Valid")</f>
        <v>Valid</v>
      </c>
      <c r="E4" s="53" t="str">
        <f>IF(C4&gt;0.6,"Valid","Tidak Valid")</f>
        <v>Valid</v>
      </c>
      <c r="G4" s="50">
        <v>0.99999999999999978</v>
      </c>
      <c r="H4" s="53" t="str">
        <f>IF(G4&gt;0.7,"Valid","Tidak Valid")</f>
        <v>Valid</v>
      </c>
      <c r="I4" s="53" t="str">
        <f>IF(G4&gt;0.6,"Valid","Tidak Valid")</f>
        <v>Valid</v>
      </c>
    </row>
    <row r="5" spans="2:9" x14ac:dyDescent="0.3">
      <c r="B5" s="49" t="s">
        <v>4</v>
      </c>
      <c r="C5" s="51">
        <v>0.68500296931404658</v>
      </c>
      <c r="D5" s="53" t="str">
        <f t="shared" ref="D5:D11" si="0">IF(C5&gt;0.7,"Valid","Tidak Valid")</f>
        <v>Tidak Valid</v>
      </c>
      <c r="E5" s="53" t="str">
        <f t="shared" ref="E5:E11" si="1">IF(C5&gt;0.6,"Valid","Tidak Valid")</f>
        <v>Valid</v>
      </c>
      <c r="G5" s="50">
        <v>0.78516377348601074</v>
      </c>
      <c r="H5" s="53" t="str">
        <f t="shared" ref="H5:H11" si="2">IF(G5&gt;0.7,"Valid","Tidak Valid")</f>
        <v>Valid</v>
      </c>
      <c r="I5" s="53" t="str">
        <f t="shared" ref="I5:I11" si="3">IF(G5&gt;0.6,"Valid","Tidak Valid")</f>
        <v>Valid</v>
      </c>
    </row>
    <row r="6" spans="2:9" x14ac:dyDescent="0.3">
      <c r="B6" s="49" t="s">
        <v>5</v>
      </c>
      <c r="C6" s="50">
        <v>0.75825351415878151</v>
      </c>
      <c r="D6" s="53" t="str">
        <f t="shared" si="0"/>
        <v>Valid</v>
      </c>
      <c r="E6" s="53" t="str">
        <f t="shared" si="1"/>
        <v>Valid</v>
      </c>
      <c r="G6" s="50">
        <v>0.83149500899512296</v>
      </c>
      <c r="H6" s="53" t="str">
        <f t="shared" si="2"/>
        <v>Valid</v>
      </c>
      <c r="I6" s="53" t="str">
        <f t="shared" si="3"/>
        <v>Valid</v>
      </c>
    </row>
    <row r="7" spans="2:9" x14ac:dyDescent="0.3">
      <c r="B7" s="49" t="s">
        <v>6</v>
      </c>
      <c r="C7" s="50">
        <v>0.80616532275959785</v>
      </c>
      <c r="D7" s="53" t="str">
        <f t="shared" si="0"/>
        <v>Valid</v>
      </c>
      <c r="E7" s="53" t="str">
        <f t="shared" si="1"/>
        <v>Valid</v>
      </c>
      <c r="G7" s="50">
        <v>0.86224051905035193</v>
      </c>
      <c r="H7" s="53" t="str">
        <f t="shared" si="2"/>
        <v>Valid</v>
      </c>
      <c r="I7" s="53" t="str">
        <f t="shared" si="3"/>
        <v>Valid</v>
      </c>
    </row>
    <row r="8" spans="2:9" x14ac:dyDescent="0.3">
      <c r="B8" s="49" t="s">
        <v>7</v>
      </c>
      <c r="C8" s="50">
        <v>0.94364214234680421</v>
      </c>
      <c r="D8" s="53" t="str">
        <f t="shared" si="0"/>
        <v>Valid</v>
      </c>
      <c r="E8" s="53" t="str">
        <f t="shared" si="1"/>
        <v>Valid</v>
      </c>
      <c r="G8" s="50">
        <v>0.95706120785577464</v>
      </c>
      <c r="H8" s="53" t="str">
        <f t="shared" si="2"/>
        <v>Valid</v>
      </c>
      <c r="I8" s="53" t="str">
        <f t="shared" si="3"/>
        <v>Valid</v>
      </c>
    </row>
    <row r="9" spans="2:9" x14ac:dyDescent="0.3">
      <c r="B9" s="49" t="s">
        <v>8</v>
      </c>
      <c r="C9" s="50">
        <v>0.72251154412029739</v>
      </c>
      <c r="D9" s="53" t="str">
        <f t="shared" si="0"/>
        <v>Valid</v>
      </c>
      <c r="E9" s="53" t="str">
        <f t="shared" si="1"/>
        <v>Valid</v>
      </c>
      <c r="G9" s="50">
        <v>0.79873197796403073</v>
      </c>
      <c r="H9" s="53" t="str">
        <f t="shared" si="2"/>
        <v>Valid</v>
      </c>
      <c r="I9" s="53" t="str">
        <f t="shared" si="3"/>
        <v>Valid</v>
      </c>
    </row>
    <row r="10" spans="2:9" x14ac:dyDescent="0.3">
      <c r="B10" s="49" t="s">
        <v>9</v>
      </c>
      <c r="C10" s="50">
        <v>0.78825569014226848</v>
      </c>
      <c r="D10" s="53" t="str">
        <f t="shared" si="0"/>
        <v>Valid</v>
      </c>
      <c r="E10" s="53" t="str">
        <f t="shared" si="1"/>
        <v>Valid</v>
      </c>
      <c r="G10" s="50">
        <v>0.85242815698996965</v>
      </c>
      <c r="H10" s="53" t="str">
        <f t="shared" si="2"/>
        <v>Valid</v>
      </c>
      <c r="I10" s="53" t="str">
        <f t="shared" si="3"/>
        <v>Valid</v>
      </c>
    </row>
    <row r="11" spans="2:9" x14ac:dyDescent="0.3">
      <c r="B11" s="49" t="s">
        <v>10</v>
      </c>
      <c r="C11" s="50">
        <v>0.88190861916309227</v>
      </c>
      <c r="D11" s="53" t="str">
        <f t="shared" si="0"/>
        <v>Valid</v>
      </c>
      <c r="E11" s="53" t="str">
        <f t="shared" si="1"/>
        <v>Valid</v>
      </c>
      <c r="G11" s="50">
        <v>0.90765007824756483</v>
      </c>
      <c r="H11" s="53" t="str">
        <f t="shared" si="2"/>
        <v>Valid</v>
      </c>
      <c r="I11" s="53" t="str">
        <f t="shared" si="3"/>
        <v>Valid</v>
      </c>
    </row>
    <row r="13" spans="2:9" ht="16.8" customHeight="1" x14ac:dyDescent="0.3">
      <c r="B13" s="1" t="s">
        <v>187</v>
      </c>
    </row>
    <row r="14" spans="2:9" x14ac:dyDescent="0.3">
      <c r="B14" s="49" t="s">
        <v>16</v>
      </c>
      <c r="C14" s="49" t="s">
        <v>70</v>
      </c>
      <c r="D14" s="52" t="s">
        <v>73</v>
      </c>
      <c r="E14" s="52" t="s">
        <v>74</v>
      </c>
      <c r="G14" s="49" t="s">
        <v>71</v>
      </c>
      <c r="H14" s="52" t="s">
        <v>73</v>
      </c>
      <c r="I14" s="52" t="s">
        <v>75</v>
      </c>
    </row>
    <row r="15" spans="2:9" x14ac:dyDescent="0.3">
      <c r="B15" s="49" t="s">
        <v>3</v>
      </c>
      <c r="C15" s="94">
        <v>1</v>
      </c>
      <c r="D15" s="53" t="str">
        <f>IF(C15&gt;0.7,"Valid","Tidak Valid")</f>
        <v>Valid</v>
      </c>
      <c r="E15" s="53" t="str">
        <f>IF(C15&gt;0.6,"Valid","Tidak Valid")</f>
        <v>Valid</v>
      </c>
      <c r="G15" s="50">
        <v>1.0000000000000018</v>
      </c>
      <c r="H15" s="53" t="str">
        <f>IF(G15&gt;0.7,"Valid","Tidak Valid")</f>
        <v>Valid</v>
      </c>
      <c r="I15" s="53" t="str">
        <f>IF(G15&gt;0.6,"Valid","Tidak Valid")</f>
        <v>Valid</v>
      </c>
    </row>
    <row r="16" spans="2:9" x14ac:dyDescent="0.3">
      <c r="B16" s="49" t="s">
        <v>4</v>
      </c>
      <c r="C16" s="94">
        <v>0.70881876068320926</v>
      </c>
      <c r="D16" s="53" t="str">
        <f t="shared" ref="D16:D22" si="4">IF(C16&gt;0.7,"Valid","Tidak Valid")</f>
        <v>Valid</v>
      </c>
      <c r="E16" s="53" t="str">
        <f t="shared" ref="E16:E22" si="5">IF(C16&gt;0.6,"Valid","Tidak Valid")</f>
        <v>Valid</v>
      </c>
      <c r="G16" s="50">
        <v>0.81945443424385234</v>
      </c>
      <c r="H16" s="53" t="str">
        <f t="shared" ref="H16:H22" si="6">IF(G16&gt;0.7,"Valid","Tidak Valid")</f>
        <v>Valid</v>
      </c>
      <c r="I16" s="53" t="str">
        <f t="shared" ref="I16:I22" si="7">IF(G16&gt;0.6,"Valid","Tidak Valid")</f>
        <v>Valid</v>
      </c>
    </row>
    <row r="17" spans="2:9" x14ac:dyDescent="0.3">
      <c r="B17" s="49" t="s">
        <v>5</v>
      </c>
      <c r="C17" s="94">
        <v>0.75825351415878151</v>
      </c>
      <c r="D17" s="53" t="str">
        <f t="shared" si="4"/>
        <v>Valid</v>
      </c>
      <c r="E17" s="53" t="str">
        <f t="shared" si="5"/>
        <v>Valid</v>
      </c>
      <c r="G17" s="50">
        <v>0.83094065340912671</v>
      </c>
      <c r="H17" s="53" t="str">
        <f t="shared" si="6"/>
        <v>Valid</v>
      </c>
      <c r="I17" s="53" t="str">
        <f t="shared" si="7"/>
        <v>Valid</v>
      </c>
    </row>
    <row r="18" spans="2:9" x14ac:dyDescent="0.3">
      <c r="B18" s="49" t="s">
        <v>6</v>
      </c>
      <c r="C18" s="94">
        <v>0.8828331472107519</v>
      </c>
      <c r="D18" s="53" t="str">
        <f t="shared" si="4"/>
        <v>Valid</v>
      </c>
      <c r="E18" s="53" t="str">
        <f t="shared" si="5"/>
        <v>Valid</v>
      </c>
      <c r="G18" s="50">
        <v>0.91129232578476849</v>
      </c>
      <c r="H18" s="53" t="str">
        <f t="shared" si="6"/>
        <v>Valid</v>
      </c>
      <c r="I18" s="53" t="str">
        <f t="shared" si="7"/>
        <v>Valid</v>
      </c>
    </row>
    <row r="19" spans="2:9" x14ac:dyDescent="0.3">
      <c r="B19" s="49" t="s">
        <v>7</v>
      </c>
      <c r="C19" s="94">
        <v>0.94364214234680421</v>
      </c>
      <c r="D19" s="53" t="str">
        <f t="shared" si="4"/>
        <v>Valid</v>
      </c>
      <c r="E19" s="53" t="str">
        <f t="shared" si="5"/>
        <v>Valid</v>
      </c>
      <c r="G19" s="50">
        <v>0.95699991896482917</v>
      </c>
      <c r="H19" s="53" t="str">
        <f t="shared" si="6"/>
        <v>Valid</v>
      </c>
      <c r="I19" s="53" t="str">
        <f t="shared" si="7"/>
        <v>Valid</v>
      </c>
    </row>
    <row r="20" spans="2:9" x14ac:dyDescent="0.3">
      <c r="B20" s="49" t="s">
        <v>8</v>
      </c>
      <c r="C20" s="94">
        <v>0.79836751766531</v>
      </c>
      <c r="D20" s="53" t="str">
        <f t="shared" si="4"/>
        <v>Valid</v>
      </c>
      <c r="E20" s="53" t="str">
        <f t="shared" si="5"/>
        <v>Valid</v>
      </c>
      <c r="G20" s="50">
        <v>0.86113726824082537</v>
      </c>
      <c r="H20" s="53" t="str">
        <f t="shared" si="6"/>
        <v>Valid</v>
      </c>
      <c r="I20" s="53" t="str">
        <f t="shared" si="7"/>
        <v>Valid</v>
      </c>
    </row>
    <row r="21" spans="2:9" x14ac:dyDescent="0.3">
      <c r="B21" s="49" t="s">
        <v>9</v>
      </c>
      <c r="C21" s="94">
        <v>0.80528933500049615</v>
      </c>
      <c r="D21" s="53" t="str">
        <f t="shared" si="4"/>
        <v>Valid</v>
      </c>
      <c r="E21" s="53" t="str">
        <f t="shared" si="5"/>
        <v>Valid</v>
      </c>
      <c r="G21" s="50">
        <v>0.87144376334486229</v>
      </c>
      <c r="H21" s="53" t="str">
        <f t="shared" si="6"/>
        <v>Valid</v>
      </c>
      <c r="I21" s="53" t="str">
        <f t="shared" si="7"/>
        <v>Valid</v>
      </c>
    </row>
    <row r="22" spans="2:9" x14ac:dyDescent="0.3">
      <c r="B22" s="49" t="s">
        <v>10</v>
      </c>
      <c r="C22" s="94">
        <v>0.910781060211032</v>
      </c>
      <c r="D22" s="53" t="str">
        <f t="shared" si="4"/>
        <v>Valid</v>
      </c>
      <c r="E22" s="53" t="str">
        <f t="shared" si="5"/>
        <v>Valid</v>
      </c>
      <c r="G22" s="50">
        <v>0.92811096654955372</v>
      </c>
      <c r="H22" s="53" t="str">
        <f t="shared" si="6"/>
        <v>Valid</v>
      </c>
      <c r="I22" s="53" t="str">
        <f t="shared" si="7"/>
        <v>Valid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W85"/>
  <sheetViews>
    <sheetView showGridLines="0" zoomScale="70" zoomScaleNormal="70" workbookViewId="0">
      <selection activeCell="C82" sqref="C82"/>
    </sheetView>
  </sheetViews>
  <sheetFormatPr defaultRowHeight="15.6" x14ac:dyDescent="0.3"/>
  <cols>
    <col min="1" max="1" width="8.88671875" style="15"/>
    <col min="2" max="2" width="12.5546875" style="15" customWidth="1"/>
    <col min="3" max="3" width="11.33203125" style="60" customWidth="1"/>
    <col min="4" max="4" width="11.33203125" style="61" customWidth="1"/>
    <col min="5" max="10" width="11.33203125" style="60" customWidth="1"/>
    <col min="11" max="12" width="10.6640625" style="15" customWidth="1"/>
    <col min="13" max="14" width="8.88671875" style="15"/>
    <col min="15" max="18" width="11.77734375" style="15" customWidth="1"/>
    <col min="19" max="19" width="8.88671875" style="15"/>
    <col min="20" max="20" width="12.77734375" style="15" customWidth="1"/>
    <col min="21" max="22" width="8.88671875" style="15"/>
    <col min="23" max="23" width="10.33203125" style="15" customWidth="1"/>
    <col min="24" max="16384" width="8.88671875" style="15"/>
  </cols>
  <sheetData>
    <row r="1" spans="2:18" x14ac:dyDescent="0.3">
      <c r="B1" s="12" t="s">
        <v>84</v>
      </c>
      <c r="M1" s="60"/>
      <c r="O1" s="12" t="s">
        <v>182</v>
      </c>
      <c r="P1" s="60"/>
      <c r="Q1" s="61"/>
      <c r="R1" s="60"/>
    </row>
    <row r="2" spans="2:18" ht="31.2" x14ac:dyDescent="0.3">
      <c r="B2"/>
      <c r="C2" s="57" t="s">
        <v>76</v>
      </c>
      <c r="D2" s="23" t="s">
        <v>81</v>
      </c>
      <c r="E2" s="57" t="s">
        <v>77</v>
      </c>
      <c r="M2" s="60"/>
      <c r="O2"/>
      <c r="P2" s="57" t="s">
        <v>76</v>
      </c>
      <c r="Q2" s="23" t="s">
        <v>81</v>
      </c>
      <c r="R2" s="57" t="s">
        <v>77</v>
      </c>
    </row>
    <row r="3" spans="2:18" x14ac:dyDescent="0.3">
      <c r="B3" s="54" t="s">
        <v>3</v>
      </c>
      <c r="C3" s="58">
        <v>7.127071036485956E-2</v>
      </c>
      <c r="D3" s="59" t="s">
        <v>80</v>
      </c>
      <c r="E3" s="58">
        <v>3.21074270669921E-2</v>
      </c>
      <c r="M3" s="60"/>
      <c r="O3" s="54" t="s">
        <v>3</v>
      </c>
      <c r="P3" s="58">
        <v>7.6961878030020844E-2</v>
      </c>
      <c r="Q3" s="59" t="s">
        <v>80</v>
      </c>
      <c r="R3" s="58">
        <v>3.8038583730081954E-2</v>
      </c>
    </row>
    <row r="4" spans="2:18" x14ac:dyDescent="0.3">
      <c r="B4" s="54" t="s">
        <v>10</v>
      </c>
      <c r="C4" s="58">
        <v>0.63921317749372863</v>
      </c>
      <c r="D4" s="59" t="s">
        <v>79</v>
      </c>
      <c r="E4" s="58">
        <v>0.62625077668512008</v>
      </c>
      <c r="M4" s="60"/>
      <c r="O4" s="54" t="s">
        <v>10</v>
      </c>
      <c r="P4" s="58">
        <v>0.60496689240890478</v>
      </c>
      <c r="Q4" s="59" t="s">
        <v>79</v>
      </c>
      <c r="R4" s="58">
        <v>0.59077408614814686</v>
      </c>
    </row>
    <row r="5" spans="2:18" x14ac:dyDescent="0.3">
      <c r="M5" s="60"/>
      <c r="P5" s="60"/>
      <c r="Q5" s="61"/>
      <c r="R5" s="60"/>
    </row>
    <row r="6" spans="2:18" x14ac:dyDescent="0.3">
      <c r="B6" s="12" t="s">
        <v>82</v>
      </c>
      <c r="M6" s="60"/>
      <c r="O6" s="12" t="s">
        <v>82</v>
      </c>
      <c r="P6" s="60"/>
      <c r="Q6" s="61"/>
      <c r="R6" s="60"/>
    </row>
    <row r="7" spans="2:18" x14ac:dyDescent="0.3">
      <c r="B7" s="55">
        <v>0.75</v>
      </c>
      <c r="C7" s="61" t="s">
        <v>78</v>
      </c>
      <c r="M7" s="60"/>
      <c r="O7" s="55">
        <v>0.75</v>
      </c>
      <c r="P7" s="61" t="s">
        <v>78</v>
      </c>
      <c r="Q7" s="61"/>
      <c r="R7" s="60"/>
    </row>
    <row r="8" spans="2:18" x14ac:dyDescent="0.3">
      <c r="B8" s="56">
        <v>0.5</v>
      </c>
      <c r="C8" s="61" t="s">
        <v>79</v>
      </c>
      <c r="M8" s="60"/>
      <c r="O8" s="56">
        <v>0.5</v>
      </c>
      <c r="P8" s="61" t="s">
        <v>79</v>
      </c>
      <c r="Q8" s="61"/>
      <c r="R8" s="60"/>
    </row>
    <row r="9" spans="2:18" x14ac:dyDescent="0.3">
      <c r="B9" s="55">
        <v>0.25</v>
      </c>
      <c r="C9" s="61" t="s">
        <v>80</v>
      </c>
      <c r="M9" s="60"/>
      <c r="O9" s="55">
        <v>0.25</v>
      </c>
      <c r="P9" s="61" t="s">
        <v>80</v>
      </c>
      <c r="Q9" s="61"/>
      <c r="R9" s="60"/>
    </row>
    <row r="10" spans="2:18" x14ac:dyDescent="0.3">
      <c r="M10" s="60"/>
      <c r="P10" s="60"/>
      <c r="Q10" s="61"/>
      <c r="R10" s="60"/>
    </row>
    <row r="11" spans="2:18" x14ac:dyDescent="0.3">
      <c r="B11" s="12" t="s">
        <v>83</v>
      </c>
      <c r="M11" s="60"/>
      <c r="O11" s="12" t="s">
        <v>83</v>
      </c>
      <c r="P11" s="60"/>
      <c r="Q11" s="61"/>
      <c r="R11" s="60"/>
    </row>
    <row r="12" spans="2:18" x14ac:dyDescent="0.3">
      <c r="B12" s="55">
        <v>0.67</v>
      </c>
      <c r="C12" s="61" t="s">
        <v>78</v>
      </c>
      <c r="M12" s="60"/>
      <c r="O12" s="55">
        <v>0.67</v>
      </c>
      <c r="P12" s="61" t="s">
        <v>78</v>
      </c>
      <c r="Q12" s="61"/>
      <c r="R12" s="60"/>
    </row>
    <row r="13" spans="2:18" x14ac:dyDescent="0.3">
      <c r="B13" s="55">
        <v>0.33</v>
      </c>
      <c r="C13" s="61" t="s">
        <v>79</v>
      </c>
      <c r="M13" s="60"/>
      <c r="O13" s="55">
        <v>0.33</v>
      </c>
      <c r="P13" s="61" t="s">
        <v>79</v>
      </c>
      <c r="Q13" s="61"/>
      <c r="R13" s="60"/>
    </row>
    <row r="14" spans="2:18" x14ac:dyDescent="0.3">
      <c r="B14" s="55">
        <v>0.19</v>
      </c>
      <c r="C14" s="61" t="s">
        <v>80</v>
      </c>
      <c r="M14" s="60"/>
      <c r="O14" s="55">
        <v>0.19</v>
      </c>
      <c r="P14" s="61" t="s">
        <v>80</v>
      </c>
      <c r="Q14" s="61"/>
      <c r="R14" s="60"/>
    </row>
    <row r="15" spans="2:18" x14ac:dyDescent="0.3">
      <c r="M15" s="60"/>
      <c r="P15" s="60"/>
      <c r="Q15" s="61"/>
      <c r="R15" s="60"/>
    </row>
    <row r="16" spans="2:18" x14ac:dyDescent="0.3">
      <c r="B16" s="12" t="s">
        <v>85</v>
      </c>
      <c r="M16" s="60"/>
      <c r="O16" s="12" t="s">
        <v>185</v>
      </c>
      <c r="P16" s="60"/>
      <c r="Q16" s="61"/>
      <c r="R16" s="60"/>
    </row>
    <row r="17" spans="2:23" x14ac:dyDescent="0.3">
      <c r="B17" s="15" t="s">
        <v>86</v>
      </c>
      <c r="M17" s="60"/>
      <c r="O17" s="15" t="s">
        <v>86</v>
      </c>
      <c r="P17" s="60"/>
      <c r="Q17" s="61"/>
      <c r="R17" s="60"/>
    </row>
    <row r="18" spans="2:23" x14ac:dyDescent="0.3">
      <c r="B18" s="15" t="s">
        <v>183</v>
      </c>
      <c r="M18" s="60"/>
      <c r="O18" s="15" t="s">
        <v>189</v>
      </c>
      <c r="P18" s="60"/>
      <c r="Q18" s="61"/>
      <c r="R18" s="60"/>
    </row>
    <row r="19" spans="2:23" x14ac:dyDescent="0.3">
      <c r="B19" s="15" t="s">
        <v>87</v>
      </c>
      <c r="C19" s="60">
        <f>1-((1-0.071*0.071)*(1-0.639*0.639))</f>
        <v>0.41130365383899992</v>
      </c>
      <c r="D19" s="61" t="s">
        <v>78</v>
      </c>
      <c r="M19" s="60"/>
      <c r="O19" s="15" t="s">
        <v>87</v>
      </c>
      <c r="P19" s="60">
        <f>1-((1-0.035*0.035)*(1-0.574*0.574))</f>
        <v>0.33029739189999985</v>
      </c>
      <c r="Q19" s="61" t="s">
        <v>79</v>
      </c>
      <c r="R19" s="60"/>
    </row>
    <row r="20" spans="2:23" x14ac:dyDescent="0.3">
      <c r="M20" s="60"/>
      <c r="P20" s="60"/>
      <c r="Q20" s="61"/>
      <c r="R20" s="60"/>
    </row>
    <row r="21" spans="2:23" x14ac:dyDescent="0.3">
      <c r="B21" s="15" t="s">
        <v>88</v>
      </c>
      <c r="M21" s="60"/>
      <c r="O21" s="15" t="s">
        <v>88</v>
      </c>
      <c r="P21" s="60"/>
      <c r="Q21" s="61"/>
      <c r="R21" s="60"/>
    </row>
    <row r="22" spans="2:23" x14ac:dyDescent="0.3">
      <c r="B22" s="15" t="s">
        <v>89</v>
      </c>
      <c r="M22" s="60"/>
      <c r="O22" s="15" t="s">
        <v>89</v>
      </c>
      <c r="P22" s="60"/>
      <c r="Q22" s="61"/>
      <c r="R22" s="60"/>
    </row>
    <row r="23" spans="2:23" x14ac:dyDescent="0.3">
      <c r="B23" s="12" t="s">
        <v>90</v>
      </c>
      <c r="M23" s="60"/>
      <c r="O23" s="12" t="s">
        <v>90</v>
      </c>
      <c r="P23" s="60"/>
      <c r="Q23" s="61"/>
      <c r="R23" s="60"/>
    </row>
    <row r="24" spans="2:23" x14ac:dyDescent="0.3">
      <c r="B24" s="55">
        <v>0.02</v>
      </c>
      <c r="C24" s="61" t="s">
        <v>80</v>
      </c>
      <c r="M24" s="60"/>
      <c r="O24" s="55">
        <v>0.02</v>
      </c>
      <c r="P24" s="61" t="s">
        <v>80</v>
      </c>
      <c r="Q24" s="61"/>
      <c r="R24" s="60"/>
    </row>
    <row r="25" spans="2:23" x14ac:dyDescent="0.3">
      <c r="B25" s="55">
        <v>0.15</v>
      </c>
      <c r="C25" s="61" t="s">
        <v>79</v>
      </c>
      <c r="M25" s="60"/>
      <c r="O25" s="55">
        <v>0.15</v>
      </c>
      <c r="P25" s="61" t="s">
        <v>79</v>
      </c>
      <c r="Q25" s="61"/>
      <c r="R25" s="60"/>
    </row>
    <row r="26" spans="2:23" x14ac:dyDescent="0.3">
      <c r="B26" s="55">
        <v>0.35</v>
      </c>
      <c r="C26" s="61" t="s">
        <v>78</v>
      </c>
      <c r="M26" s="60"/>
      <c r="O26" s="55">
        <v>0.35</v>
      </c>
      <c r="P26" s="61" t="s">
        <v>78</v>
      </c>
      <c r="Q26" s="61"/>
      <c r="R26" s="60"/>
    </row>
    <row r="28" spans="2:23" x14ac:dyDescent="0.3">
      <c r="B28" s="12" t="s">
        <v>91</v>
      </c>
      <c r="O28" s="12" t="s">
        <v>184</v>
      </c>
      <c r="P28" s="60"/>
      <c r="Q28" s="61"/>
      <c r="R28" s="60"/>
      <c r="S28" s="60"/>
      <c r="T28" s="60"/>
      <c r="U28" s="60"/>
      <c r="V28" s="60"/>
      <c r="W28" s="60"/>
    </row>
    <row r="29" spans="2:23" ht="47.4" thickBot="1" x14ac:dyDescent="0.35">
      <c r="B29" s="17" t="s">
        <v>16</v>
      </c>
      <c r="C29" s="67" t="s">
        <v>3</v>
      </c>
      <c r="D29" s="63" t="s">
        <v>4</v>
      </c>
      <c r="E29" s="63" t="s">
        <v>5</v>
      </c>
      <c r="F29" s="63" t="s">
        <v>6</v>
      </c>
      <c r="G29" s="63" t="s">
        <v>7</v>
      </c>
      <c r="H29" s="63" t="s">
        <v>8</v>
      </c>
      <c r="I29" s="63" t="s">
        <v>9</v>
      </c>
      <c r="J29" s="63" t="s">
        <v>10</v>
      </c>
      <c r="O29" s="17" t="s">
        <v>16</v>
      </c>
      <c r="P29" s="67" t="s">
        <v>3</v>
      </c>
      <c r="Q29" s="63" t="s">
        <v>4</v>
      </c>
      <c r="R29" s="63" t="s">
        <v>5</v>
      </c>
      <c r="S29" s="63" t="s">
        <v>6</v>
      </c>
      <c r="T29" s="63" t="s">
        <v>7</v>
      </c>
      <c r="U29" s="63" t="s">
        <v>8</v>
      </c>
      <c r="V29" s="63" t="s">
        <v>9</v>
      </c>
      <c r="W29" s="63" t="s">
        <v>10</v>
      </c>
    </row>
    <row r="30" spans="2:23" x14ac:dyDescent="0.3">
      <c r="B30" s="25" t="s">
        <v>3</v>
      </c>
      <c r="C30" s="68" t="s">
        <v>16</v>
      </c>
      <c r="D30" s="65" t="s">
        <v>16</v>
      </c>
      <c r="E30" s="62" t="s">
        <v>16</v>
      </c>
      <c r="F30" s="62" t="s">
        <v>16</v>
      </c>
      <c r="G30" s="62" t="s">
        <v>16</v>
      </c>
      <c r="H30" s="62" t="s">
        <v>16</v>
      </c>
      <c r="I30" s="62" t="s">
        <v>16</v>
      </c>
      <c r="J30" s="62" t="s">
        <v>16</v>
      </c>
      <c r="O30" s="25" t="s">
        <v>3</v>
      </c>
      <c r="P30" s="68" t="s">
        <v>16</v>
      </c>
      <c r="Q30" s="65" t="s">
        <v>16</v>
      </c>
      <c r="R30" s="62" t="s">
        <v>16</v>
      </c>
      <c r="S30" s="62" t="s">
        <v>16</v>
      </c>
      <c r="T30" s="62" t="s">
        <v>16</v>
      </c>
      <c r="U30" s="62" t="s">
        <v>16</v>
      </c>
      <c r="V30" s="62" t="s">
        <v>16</v>
      </c>
      <c r="W30" s="62" t="s">
        <v>16</v>
      </c>
    </row>
    <row r="31" spans="2:23" x14ac:dyDescent="0.3">
      <c r="B31" s="25" t="s">
        <v>4</v>
      </c>
      <c r="C31" s="69">
        <v>1.2192388600143604E-3</v>
      </c>
      <c r="D31" s="66" t="s">
        <v>16</v>
      </c>
      <c r="E31" s="64" t="s">
        <v>16</v>
      </c>
      <c r="F31" s="64" t="s">
        <v>16</v>
      </c>
      <c r="G31" s="64" t="s">
        <v>16</v>
      </c>
      <c r="H31" s="64" t="s">
        <v>16</v>
      </c>
      <c r="I31" s="64" t="s">
        <v>16</v>
      </c>
      <c r="J31" s="72">
        <v>5.5257540072863251E-2</v>
      </c>
      <c r="O31" s="25" t="s">
        <v>4</v>
      </c>
      <c r="P31" s="69">
        <v>3.4698117139523926E-4</v>
      </c>
      <c r="Q31" s="66" t="s">
        <v>16</v>
      </c>
      <c r="R31" s="64" t="s">
        <v>16</v>
      </c>
      <c r="S31" s="64" t="s">
        <v>16</v>
      </c>
      <c r="T31" s="64" t="s">
        <v>16</v>
      </c>
      <c r="U31" s="64" t="s">
        <v>16</v>
      </c>
      <c r="V31" s="64" t="s">
        <v>16</v>
      </c>
      <c r="W31" s="64">
        <v>7.9642992418069963E-2</v>
      </c>
    </row>
    <row r="32" spans="2:23" x14ac:dyDescent="0.3">
      <c r="B32" s="25" t="s">
        <v>5</v>
      </c>
      <c r="C32" s="69">
        <v>8.2180376080549008E-3</v>
      </c>
      <c r="D32" s="66" t="s">
        <v>16</v>
      </c>
      <c r="E32" s="64" t="s">
        <v>16</v>
      </c>
      <c r="F32" s="64" t="s">
        <v>16</v>
      </c>
      <c r="G32" s="64" t="s">
        <v>16</v>
      </c>
      <c r="H32" s="64" t="s">
        <v>16</v>
      </c>
      <c r="I32" s="64" t="s">
        <v>16</v>
      </c>
      <c r="J32" s="72">
        <v>2.2080171748932363E-2</v>
      </c>
      <c r="O32" s="25" t="s">
        <v>5</v>
      </c>
      <c r="P32" s="69">
        <v>9.1454236178269924E-3</v>
      </c>
      <c r="Q32" s="66" t="s">
        <v>16</v>
      </c>
      <c r="R32" s="64" t="s">
        <v>16</v>
      </c>
      <c r="S32" s="64" t="s">
        <v>16</v>
      </c>
      <c r="T32" s="64" t="s">
        <v>16</v>
      </c>
      <c r="U32" s="64" t="s">
        <v>16</v>
      </c>
      <c r="V32" s="64" t="s">
        <v>16</v>
      </c>
      <c r="W32" s="64">
        <v>2.7660772258005815E-2</v>
      </c>
    </row>
    <row r="33" spans="2:23" x14ac:dyDescent="0.3">
      <c r="B33" s="25" t="s">
        <v>6</v>
      </c>
      <c r="C33" s="69">
        <v>1.0065217860049106E-2</v>
      </c>
      <c r="D33" s="66" t="s">
        <v>16</v>
      </c>
      <c r="E33" s="64" t="s">
        <v>16</v>
      </c>
      <c r="F33" s="64" t="s">
        <v>16</v>
      </c>
      <c r="G33" s="64" t="s">
        <v>16</v>
      </c>
      <c r="H33" s="64" t="s">
        <v>16</v>
      </c>
      <c r="I33" s="64" t="s">
        <v>16</v>
      </c>
      <c r="J33" s="72">
        <v>0.44870108416043092</v>
      </c>
      <c r="O33" s="25" t="s">
        <v>6</v>
      </c>
      <c r="P33" s="69">
        <v>5.4304834809279327E-3</v>
      </c>
      <c r="Q33" s="66" t="s">
        <v>16</v>
      </c>
      <c r="R33" s="64" t="s">
        <v>16</v>
      </c>
      <c r="S33" s="64" t="s">
        <v>16</v>
      </c>
      <c r="T33" s="64" t="s">
        <v>16</v>
      </c>
      <c r="U33" s="64" t="s">
        <v>16</v>
      </c>
      <c r="V33" s="64" t="s">
        <v>16</v>
      </c>
      <c r="W33" s="64">
        <v>0.40493776687710736</v>
      </c>
    </row>
    <row r="34" spans="2:23" x14ac:dyDescent="0.3">
      <c r="B34" s="25" t="s">
        <v>7</v>
      </c>
      <c r="C34" s="69">
        <v>2.0498336887238957E-5</v>
      </c>
      <c r="D34" s="66" t="s">
        <v>16</v>
      </c>
      <c r="E34" s="64" t="s">
        <v>16</v>
      </c>
      <c r="F34" s="64" t="s">
        <v>16</v>
      </c>
      <c r="G34" s="64" t="s">
        <v>16</v>
      </c>
      <c r="H34" s="64" t="s">
        <v>16</v>
      </c>
      <c r="I34" s="64" t="s">
        <v>16</v>
      </c>
      <c r="J34" s="73">
        <v>2.7255353142300572E-3</v>
      </c>
      <c r="O34" s="25" t="s">
        <v>7</v>
      </c>
      <c r="P34" s="69">
        <v>3.1263506971603141E-4</v>
      </c>
      <c r="Q34" s="66" t="s">
        <v>16</v>
      </c>
      <c r="R34" s="64" t="s">
        <v>16</v>
      </c>
      <c r="S34" s="64" t="s">
        <v>16</v>
      </c>
      <c r="T34" s="64" t="s">
        <v>16</v>
      </c>
      <c r="U34" s="64" t="s">
        <v>16</v>
      </c>
      <c r="V34" s="64" t="s">
        <v>16</v>
      </c>
      <c r="W34" s="73">
        <v>1.3248505570953293E-3</v>
      </c>
    </row>
    <row r="35" spans="2:23" x14ac:dyDescent="0.3">
      <c r="B35" s="25" t="s">
        <v>8</v>
      </c>
      <c r="C35" s="69">
        <v>1.1751811426035066E-2</v>
      </c>
      <c r="D35" s="66" t="s">
        <v>16</v>
      </c>
      <c r="E35" s="64" t="s">
        <v>16</v>
      </c>
      <c r="F35" s="64" t="s">
        <v>16</v>
      </c>
      <c r="G35" s="64" t="s">
        <v>16</v>
      </c>
      <c r="H35" s="64" t="s">
        <v>16</v>
      </c>
      <c r="I35" s="64" t="s">
        <v>16</v>
      </c>
      <c r="J35" s="72">
        <v>0.10955696204511334</v>
      </c>
      <c r="O35" s="25" t="s">
        <v>8</v>
      </c>
      <c r="P35" s="69">
        <v>1.3000737965720172E-2</v>
      </c>
      <c r="Q35" s="66" t="s">
        <v>16</v>
      </c>
      <c r="R35" s="64" t="s">
        <v>16</v>
      </c>
      <c r="S35" s="64" t="s">
        <v>16</v>
      </c>
      <c r="T35" s="64" t="s">
        <v>16</v>
      </c>
      <c r="U35" s="64" t="s">
        <v>16</v>
      </c>
      <c r="V35" s="64" t="s">
        <v>16</v>
      </c>
      <c r="W35" s="64">
        <v>0.11559847923938309</v>
      </c>
    </row>
    <row r="36" spans="2:23" x14ac:dyDescent="0.3">
      <c r="B36" s="25" t="s">
        <v>9</v>
      </c>
      <c r="C36" s="69">
        <v>3.9540742893319894E-2</v>
      </c>
      <c r="D36" s="66" t="s">
        <v>16</v>
      </c>
      <c r="E36" s="64" t="s">
        <v>16</v>
      </c>
      <c r="F36" s="64" t="s">
        <v>16</v>
      </c>
      <c r="G36" s="64" t="s">
        <v>16</v>
      </c>
      <c r="H36" s="64" t="s">
        <v>16</v>
      </c>
      <c r="I36" s="64" t="s">
        <v>16</v>
      </c>
      <c r="J36" s="64">
        <v>1.9335935824691106E-2</v>
      </c>
      <c r="O36" s="25" t="s">
        <v>9</v>
      </c>
      <c r="P36" s="69">
        <v>4.4796591968253509E-2</v>
      </c>
      <c r="Q36" s="66" t="s">
        <v>16</v>
      </c>
      <c r="R36" s="64" t="s">
        <v>16</v>
      </c>
      <c r="S36" s="64" t="s">
        <v>16</v>
      </c>
      <c r="T36" s="64" t="s">
        <v>16</v>
      </c>
      <c r="U36" s="64" t="s">
        <v>16</v>
      </c>
      <c r="V36" s="64" t="s">
        <v>16</v>
      </c>
      <c r="W36" s="64">
        <v>1.0822576386499128E-2</v>
      </c>
    </row>
    <row r="37" spans="2:23" ht="16.2" thickBot="1" x14ac:dyDescent="0.35">
      <c r="B37" s="25" t="s">
        <v>10</v>
      </c>
      <c r="C37" s="70">
        <v>2.4223045578962335E-4</v>
      </c>
      <c r="D37" s="66" t="s">
        <v>16</v>
      </c>
      <c r="E37" s="64" t="s">
        <v>16</v>
      </c>
      <c r="F37" s="64" t="s">
        <v>16</v>
      </c>
      <c r="G37" s="64" t="s">
        <v>16</v>
      </c>
      <c r="H37" s="64" t="s">
        <v>16</v>
      </c>
      <c r="I37" s="64" t="s">
        <v>16</v>
      </c>
      <c r="J37" s="64" t="s">
        <v>16</v>
      </c>
      <c r="O37" s="25" t="s">
        <v>10</v>
      </c>
      <c r="P37" s="70">
        <v>8.396650981774423E-5</v>
      </c>
      <c r="Q37" s="66" t="s">
        <v>16</v>
      </c>
      <c r="R37" s="64" t="s">
        <v>16</v>
      </c>
      <c r="S37" s="64" t="s">
        <v>16</v>
      </c>
      <c r="T37" s="64" t="s">
        <v>16</v>
      </c>
      <c r="U37" s="64" t="s">
        <v>16</v>
      </c>
      <c r="V37" s="64" t="s">
        <v>16</v>
      </c>
      <c r="W37" s="64" t="s">
        <v>16</v>
      </c>
    </row>
    <row r="38" spans="2:23" ht="16.2" thickBot="1" x14ac:dyDescent="0.35">
      <c r="P38" s="60"/>
      <c r="Q38" s="61"/>
      <c r="R38" s="60"/>
      <c r="S38" s="60"/>
      <c r="T38" s="60"/>
      <c r="U38" s="60"/>
      <c r="V38" s="60"/>
      <c r="W38" s="60"/>
    </row>
    <row r="39" spans="2:23" ht="47.4" thickBot="1" x14ac:dyDescent="0.35">
      <c r="C39" s="71" t="s">
        <v>93</v>
      </c>
      <c r="J39" s="71" t="s">
        <v>94</v>
      </c>
      <c r="P39" s="71" t="s">
        <v>190</v>
      </c>
      <c r="Q39" s="61"/>
      <c r="R39" s="60"/>
      <c r="S39" s="60"/>
      <c r="T39" s="60"/>
      <c r="U39" s="60"/>
      <c r="V39" s="60"/>
      <c r="W39" s="71" t="s">
        <v>94</v>
      </c>
    </row>
    <row r="40" spans="2:23" x14ac:dyDescent="0.3">
      <c r="P40" s="60"/>
      <c r="Q40" s="61"/>
      <c r="R40" s="60"/>
      <c r="S40" s="60"/>
      <c r="T40" s="60"/>
      <c r="U40" s="60"/>
      <c r="V40" s="60"/>
      <c r="W40" s="60"/>
    </row>
    <row r="41" spans="2:23" x14ac:dyDescent="0.3">
      <c r="C41" s="60" t="s">
        <v>92</v>
      </c>
      <c r="P41" s="60" t="s">
        <v>92</v>
      </c>
      <c r="Q41" s="61"/>
      <c r="R41" s="60"/>
      <c r="S41" s="60"/>
      <c r="T41" s="60"/>
      <c r="U41" s="60"/>
      <c r="V41" s="60"/>
      <c r="W41" s="60"/>
    </row>
    <row r="42" spans="2:23" x14ac:dyDescent="0.3">
      <c r="C42" s="55">
        <v>0.02</v>
      </c>
      <c r="D42" s="61" t="s">
        <v>95</v>
      </c>
      <c r="P42" s="55">
        <v>0.02</v>
      </c>
      <c r="Q42" s="61" t="s">
        <v>95</v>
      </c>
      <c r="R42" s="60"/>
      <c r="S42" s="60"/>
      <c r="T42" s="60"/>
      <c r="U42" s="60"/>
      <c r="V42" s="60"/>
      <c r="W42" s="60"/>
    </row>
    <row r="43" spans="2:23" x14ac:dyDescent="0.3">
      <c r="C43" s="55">
        <v>0.15</v>
      </c>
      <c r="D43" s="61" t="s">
        <v>79</v>
      </c>
      <c r="P43" s="55">
        <v>0.15</v>
      </c>
      <c r="Q43" s="61" t="s">
        <v>79</v>
      </c>
      <c r="R43" s="60"/>
      <c r="S43" s="60"/>
      <c r="T43" s="60"/>
      <c r="U43" s="60"/>
      <c r="V43" s="60"/>
      <c r="W43" s="60"/>
    </row>
    <row r="44" spans="2:23" x14ac:dyDescent="0.3">
      <c r="C44" s="55">
        <v>0.35</v>
      </c>
      <c r="D44" s="61" t="s">
        <v>96</v>
      </c>
      <c r="P44" s="55">
        <v>0.35</v>
      </c>
      <c r="Q44" s="61" t="s">
        <v>96</v>
      </c>
      <c r="R44" s="60"/>
      <c r="S44" s="60"/>
      <c r="T44" s="60"/>
      <c r="U44" s="60"/>
      <c r="V44" s="60"/>
      <c r="W44" s="60"/>
    </row>
    <row r="47" spans="2:23" x14ac:dyDescent="0.3">
      <c r="B47" s="12" t="s">
        <v>99</v>
      </c>
      <c r="O47" s="12" t="s">
        <v>186</v>
      </c>
    </row>
    <row r="69" spans="2:19" x14ac:dyDescent="0.3">
      <c r="O69" s="74" t="s">
        <v>76</v>
      </c>
      <c r="P69" s="60"/>
      <c r="Q69" s="61"/>
      <c r="R69" s="61" t="s">
        <v>1</v>
      </c>
      <c r="S69" s="60"/>
    </row>
    <row r="70" spans="2:19" x14ac:dyDescent="0.3">
      <c r="B70" s="74" t="s">
        <v>76</v>
      </c>
      <c r="E70" s="61" t="s">
        <v>1</v>
      </c>
      <c r="O70" s="54" t="s">
        <v>3</v>
      </c>
      <c r="P70" s="58">
        <f>P3</f>
        <v>7.6961878030020844E-2</v>
      </c>
      <c r="Q70" s="61"/>
      <c r="R70" s="6" t="s">
        <v>3</v>
      </c>
      <c r="S70" s="86">
        <f>'Convergent Validity All'!O57</f>
        <v>1.0000000000000018</v>
      </c>
    </row>
    <row r="71" spans="2:19" x14ac:dyDescent="0.3">
      <c r="B71" s="54" t="s">
        <v>3</v>
      </c>
      <c r="C71" s="58">
        <f>C3</f>
        <v>7.127071036485956E-2</v>
      </c>
      <c r="E71" s="6" t="s">
        <v>3</v>
      </c>
      <c r="F71" s="9">
        <f>'Convergent Validity All'!O4</f>
        <v>0.99999999999999978</v>
      </c>
      <c r="O71" s="54" t="s">
        <v>10</v>
      </c>
      <c r="P71" s="58">
        <f t="shared" ref="P71" si="0">P4</f>
        <v>0.60496689240890478</v>
      </c>
      <c r="Q71" s="61"/>
      <c r="R71" s="6" t="s">
        <v>4</v>
      </c>
      <c r="S71" s="86">
        <f>'Convergent Validity All'!O58</f>
        <v>0.54176308450111132</v>
      </c>
    </row>
    <row r="72" spans="2:19" x14ac:dyDescent="0.3">
      <c r="B72" s="54" t="s">
        <v>10</v>
      </c>
      <c r="C72" s="58">
        <f>C4</f>
        <v>0.63921317749372863</v>
      </c>
      <c r="E72" s="6" t="s">
        <v>4</v>
      </c>
      <c r="F72" s="9">
        <f>'Convergent Validity All'!O5</f>
        <v>0.39783689138003259</v>
      </c>
      <c r="O72" s="15" t="s">
        <v>97</v>
      </c>
      <c r="P72" s="75">
        <f>AVERAGE(P70:P71)</f>
        <v>0.34096438521946282</v>
      </c>
      <c r="Q72" s="61"/>
      <c r="R72" s="6" t="s">
        <v>5</v>
      </c>
      <c r="S72" s="86">
        <f>'Convergent Validity All'!O59</f>
        <v>0.45269627314569449</v>
      </c>
    </row>
    <row r="73" spans="2:19" x14ac:dyDescent="0.3">
      <c r="B73" s="15" t="s">
        <v>97</v>
      </c>
      <c r="C73" s="75">
        <f>AVERAGE(C71:C72)</f>
        <v>0.35524194392929409</v>
      </c>
      <c r="E73" s="6" t="s">
        <v>5</v>
      </c>
      <c r="F73" s="9">
        <f>'Convergent Validity All'!O6</f>
        <v>0.45392201257285753</v>
      </c>
      <c r="P73" s="60"/>
      <c r="Q73" s="61"/>
      <c r="R73" s="6" t="s">
        <v>6</v>
      </c>
      <c r="S73" s="86">
        <f>'Convergent Validity All'!O60</f>
        <v>0.6318761466472349</v>
      </c>
    </row>
    <row r="74" spans="2:19" x14ac:dyDescent="0.3">
      <c r="E74" s="6" t="s">
        <v>6</v>
      </c>
      <c r="F74" s="9">
        <f>'Convergent Validity All'!O7</f>
        <v>0.48583737999884974</v>
      </c>
      <c r="P74" s="60"/>
      <c r="Q74" s="61"/>
      <c r="R74" s="6" t="s">
        <v>7</v>
      </c>
      <c r="S74" s="86">
        <f>'Convergent Validity All'!O61</f>
        <v>0.81679328458721123</v>
      </c>
    </row>
    <row r="75" spans="2:19" x14ac:dyDescent="0.3">
      <c r="E75" s="6" t="s">
        <v>7</v>
      </c>
      <c r="F75" s="9">
        <f>'Convergent Validity All'!O8</f>
        <v>0.817021477426362</v>
      </c>
      <c r="P75" s="60"/>
      <c r="Q75" s="61"/>
      <c r="R75" s="6" t="s">
        <v>8</v>
      </c>
      <c r="S75" s="86">
        <f>'Convergent Validity All'!O62</f>
        <v>0.55447092197230197</v>
      </c>
    </row>
    <row r="76" spans="2:19" x14ac:dyDescent="0.3">
      <c r="E76" s="6" t="s">
        <v>8</v>
      </c>
      <c r="F76" s="9">
        <f>'Convergent Validity All'!O9</f>
        <v>0.34283476529652401</v>
      </c>
      <c r="P76" s="60"/>
      <c r="Q76" s="61"/>
      <c r="R76" s="6" t="s">
        <v>9</v>
      </c>
      <c r="S76" s="86">
        <f>'Convergent Validity All'!O63</f>
        <v>0.63056258601056936</v>
      </c>
    </row>
    <row r="77" spans="2:19" x14ac:dyDescent="0.3">
      <c r="E77" s="6" t="s">
        <v>9</v>
      </c>
      <c r="F77" s="9">
        <f>'Convergent Validity All'!O10</f>
        <v>0.54464569552198461</v>
      </c>
      <c r="P77" s="60"/>
      <c r="Q77" s="61"/>
      <c r="R77" s="6" t="s">
        <v>10</v>
      </c>
      <c r="S77" s="86">
        <f>'Convergent Validity All'!O64</f>
        <v>0.6195063968642589</v>
      </c>
    </row>
    <row r="78" spans="2:19" x14ac:dyDescent="0.3">
      <c r="E78" s="6" t="s">
        <v>10</v>
      </c>
      <c r="F78" s="9">
        <f>'Convergent Validity All'!O11</f>
        <v>0.51652835297454325</v>
      </c>
      <c r="P78" s="60"/>
      <c r="Q78" s="61"/>
      <c r="R78" s="15" t="s">
        <v>97</v>
      </c>
      <c r="S78" s="75">
        <f>AVERAGE(S70:S77)</f>
        <v>0.65595858671604801</v>
      </c>
    </row>
    <row r="79" spans="2:19" x14ac:dyDescent="0.3">
      <c r="E79" s="15" t="s">
        <v>97</v>
      </c>
      <c r="F79" s="75">
        <f>AVERAGE(F71:F78)</f>
        <v>0.56982832189639421</v>
      </c>
      <c r="P79" s="60"/>
      <c r="Q79" s="61"/>
      <c r="R79" s="60"/>
      <c r="S79" s="60"/>
    </row>
    <row r="80" spans="2:19" x14ac:dyDescent="0.3">
      <c r="P80" s="60"/>
      <c r="Q80" s="61"/>
      <c r="R80" s="60"/>
      <c r="S80" s="60"/>
    </row>
    <row r="81" spans="2:19" x14ac:dyDescent="0.3">
      <c r="O81" s="12" t="s">
        <v>98</v>
      </c>
      <c r="P81" s="77">
        <v>0.47299999999999998</v>
      </c>
      <c r="Q81" s="78" t="s">
        <v>103</v>
      </c>
      <c r="R81" s="60"/>
      <c r="S81" s="60"/>
    </row>
    <row r="82" spans="2:19" x14ac:dyDescent="0.3">
      <c r="B82" s="12" t="s">
        <v>98</v>
      </c>
      <c r="C82" s="77">
        <v>0.44979999999999998</v>
      </c>
      <c r="D82" s="78" t="s">
        <v>103</v>
      </c>
      <c r="O82" s="15" t="s">
        <v>100</v>
      </c>
      <c r="P82" s="76">
        <v>0.1</v>
      </c>
      <c r="Q82" s="61"/>
      <c r="R82" s="60"/>
      <c r="S82" s="60"/>
    </row>
    <row r="83" spans="2:19" x14ac:dyDescent="0.3">
      <c r="B83" s="15" t="s">
        <v>100</v>
      </c>
      <c r="C83" s="76">
        <v>0.1</v>
      </c>
      <c r="O83" s="15" t="s">
        <v>101</v>
      </c>
      <c r="P83" s="76">
        <v>0.25</v>
      </c>
      <c r="Q83" s="61"/>
      <c r="R83" s="60"/>
      <c r="S83" s="60"/>
    </row>
    <row r="84" spans="2:19" x14ac:dyDescent="0.3">
      <c r="B84" s="15" t="s">
        <v>101</v>
      </c>
      <c r="C84" s="76">
        <v>0.25</v>
      </c>
      <c r="O84" s="15" t="s">
        <v>102</v>
      </c>
      <c r="P84" s="76">
        <v>0.36</v>
      </c>
      <c r="Q84" s="61"/>
      <c r="R84" s="60"/>
      <c r="S84" s="60"/>
    </row>
    <row r="85" spans="2:19" x14ac:dyDescent="0.3">
      <c r="B85" s="15" t="s">
        <v>102</v>
      </c>
      <c r="C85" s="76">
        <v>0.36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V84"/>
  <sheetViews>
    <sheetView tabSelected="1" topLeftCell="A20" zoomScale="70" zoomScaleNormal="70" workbookViewId="0">
      <selection activeCell="O71" sqref="O71:V71"/>
    </sheetView>
  </sheetViews>
  <sheetFormatPr defaultRowHeight="18" x14ac:dyDescent="0.3"/>
  <cols>
    <col min="1" max="1" width="8.88671875" style="80"/>
    <col min="2" max="2" width="17.88671875" style="80" bestFit="1" customWidth="1"/>
    <col min="3" max="4" width="8.88671875" style="80"/>
    <col min="5" max="5" width="60.33203125" style="95" customWidth="1"/>
    <col min="6" max="10" width="16.21875" style="95" customWidth="1"/>
    <col min="11" max="11" width="2" style="80" customWidth="1"/>
    <col min="12" max="12" width="18.5546875" style="80" bestFit="1" customWidth="1"/>
    <col min="13" max="14" width="8.88671875" style="80"/>
    <col min="15" max="15" width="53.33203125" style="80" customWidth="1"/>
    <col min="16" max="20" width="26.33203125" style="80" customWidth="1"/>
    <col min="21" max="21" width="3.5546875" style="80" customWidth="1"/>
    <col min="22" max="22" width="29.6640625" style="80" customWidth="1"/>
    <col min="23" max="16384" width="8.88671875" style="80"/>
  </cols>
  <sheetData>
    <row r="2" spans="2:22" ht="54" x14ac:dyDescent="0.3">
      <c r="B2" s="80" t="s">
        <v>104</v>
      </c>
      <c r="E2" s="79" t="s">
        <v>124</v>
      </c>
      <c r="F2" s="79" t="s">
        <v>106</v>
      </c>
      <c r="G2" s="79" t="s">
        <v>107</v>
      </c>
      <c r="H2" s="79" t="s">
        <v>108</v>
      </c>
      <c r="I2" s="79" t="s">
        <v>109</v>
      </c>
      <c r="J2" s="79" t="s">
        <v>110</v>
      </c>
      <c r="L2" s="81" t="s">
        <v>125</v>
      </c>
      <c r="O2" s="79" t="s">
        <v>124</v>
      </c>
      <c r="P2" s="79" t="s">
        <v>106</v>
      </c>
      <c r="Q2" s="79" t="s">
        <v>107</v>
      </c>
      <c r="R2" s="79" t="s">
        <v>108</v>
      </c>
      <c r="S2" s="79" t="s">
        <v>109</v>
      </c>
      <c r="T2" s="79" t="s">
        <v>110</v>
      </c>
      <c r="V2" s="81" t="s">
        <v>125</v>
      </c>
    </row>
    <row r="3" spans="2:22" x14ac:dyDescent="0.3">
      <c r="B3" s="80" t="s">
        <v>105</v>
      </c>
      <c r="C3" s="96">
        <v>0.1</v>
      </c>
      <c r="D3" s="97">
        <v>1.65</v>
      </c>
      <c r="E3" s="79" t="s">
        <v>111</v>
      </c>
      <c r="F3" s="79">
        <v>4.2106738953976049E-2</v>
      </c>
      <c r="G3" s="79">
        <v>4.3850909919298409E-2</v>
      </c>
      <c r="H3" s="79">
        <v>8.8434970488668357E-2</v>
      </c>
      <c r="I3" s="79">
        <v>0.47613222146516587</v>
      </c>
      <c r="J3" s="79">
        <v>0.63418814782420441</v>
      </c>
      <c r="L3" s="81" t="str">
        <f>IF(I3&gt;D$4,"Signifikan","Tidak Signifikan")</f>
        <v>Tidak Signifikan</v>
      </c>
      <c r="M3" s="96">
        <v>0.1</v>
      </c>
      <c r="N3" s="97">
        <v>1.65</v>
      </c>
      <c r="O3" s="79" t="s">
        <v>111</v>
      </c>
      <c r="P3" s="79">
        <v>2.15951395465818E-2</v>
      </c>
      <c r="Q3" s="79">
        <v>2.8777490856197463E-2</v>
      </c>
      <c r="R3" s="79">
        <v>9.566369533180015E-2</v>
      </c>
      <c r="S3" s="79">
        <v>0.2257401773126281</v>
      </c>
      <c r="T3" s="79">
        <v>0.82149574574651751</v>
      </c>
      <c r="V3" s="81" t="str">
        <f>IF(S3&gt;N$4,"Signifikan","Tidak Signifikan")</f>
        <v>Tidak Signifikan</v>
      </c>
    </row>
    <row r="4" spans="2:22" x14ac:dyDescent="0.3">
      <c r="C4" s="96">
        <v>0.05</v>
      </c>
      <c r="D4" s="97">
        <v>1.96</v>
      </c>
      <c r="E4" s="79" t="s">
        <v>112</v>
      </c>
      <c r="F4" s="79">
        <v>0.17199052165280396</v>
      </c>
      <c r="G4" s="79">
        <v>0.1741026261843083</v>
      </c>
      <c r="H4" s="79">
        <v>5.8346961312446037E-2</v>
      </c>
      <c r="I4" s="79">
        <v>2.9477202888390441</v>
      </c>
      <c r="J4" s="79">
        <v>3.3509031379139742E-3</v>
      </c>
      <c r="L4" s="81" t="str">
        <f t="shared" ref="L4:L15" si="0">IF(I4&gt;D$4,"Signifikan","Tidak Signifikan")</f>
        <v>Signifikan</v>
      </c>
      <c r="M4" s="96">
        <v>0.05</v>
      </c>
      <c r="N4" s="97">
        <v>1.96</v>
      </c>
      <c r="O4" s="79" t="s">
        <v>112</v>
      </c>
      <c r="P4" s="79">
        <v>0.20598883838419019</v>
      </c>
      <c r="Q4" s="79">
        <v>0.20553929578833521</v>
      </c>
      <c r="R4" s="79">
        <v>5.4625164699773493E-2</v>
      </c>
      <c r="S4" s="79">
        <v>3.7709513466243942</v>
      </c>
      <c r="T4" s="79">
        <v>1.8207045735607608E-4</v>
      </c>
      <c r="V4" s="81" t="str">
        <f t="shared" ref="V4:V15" si="1">IF(S4&gt;N$4,"Signifikan","Tidak Signifikan")</f>
        <v>Signifikan</v>
      </c>
    </row>
    <row r="5" spans="2:22" x14ac:dyDescent="0.3">
      <c r="C5" s="96">
        <v>0.01</v>
      </c>
      <c r="D5" s="97">
        <v>2.58</v>
      </c>
      <c r="E5" s="79" t="s">
        <v>113</v>
      </c>
      <c r="F5" s="79">
        <v>-0.11064016806576489</v>
      </c>
      <c r="G5" s="79">
        <v>-0.11405054896612792</v>
      </c>
      <c r="H5" s="79">
        <v>9.9519113480104338E-2</v>
      </c>
      <c r="I5" s="79">
        <v>1.111747926571752</v>
      </c>
      <c r="J5" s="79">
        <v>0.26678078955382034</v>
      </c>
      <c r="L5" s="81" t="str">
        <f t="shared" si="0"/>
        <v>Tidak Signifikan</v>
      </c>
      <c r="M5" s="96">
        <v>0.01</v>
      </c>
      <c r="N5" s="97">
        <v>2.58</v>
      </c>
      <c r="O5" s="79" t="s">
        <v>113</v>
      </c>
      <c r="P5" s="79">
        <v>-0.11507729432149498</v>
      </c>
      <c r="Q5" s="79">
        <v>-0.1224976022157987</v>
      </c>
      <c r="R5" s="79">
        <v>0.10550703913610192</v>
      </c>
      <c r="S5" s="79">
        <v>1.0907072671525511</v>
      </c>
      <c r="T5" s="79">
        <v>0.27592701508200435</v>
      </c>
      <c r="V5" s="81" t="str">
        <f t="shared" si="1"/>
        <v>Tidak Signifikan</v>
      </c>
    </row>
    <row r="6" spans="2:22" x14ac:dyDescent="0.3">
      <c r="E6" s="79" t="s">
        <v>114</v>
      </c>
      <c r="F6" s="79">
        <v>0.11180681317286811</v>
      </c>
      <c r="G6" s="79">
        <v>0.11606820233223897</v>
      </c>
      <c r="H6" s="79">
        <v>6.1429019027387677E-2</v>
      </c>
      <c r="I6" s="79">
        <v>1.820097649988841</v>
      </c>
      <c r="J6" s="79">
        <v>6.9341877037970789E-2</v>
      </c>
      <c r="L6" s="81" t="str">
        <f t="shared" si="0"/>
        <v>Tidak Signifikan</v>
      </c>
      <c r="O6" s="79" t="s">
        <v>114</v>
      </c>
      <c r="P6" s="79">
        <v>0.1291522327159389</v>
      </c>
      <c r="Q6" s="79">
        <v>0.13407169883549097</v>
      </c>
      <c r="R6" s="79">
        <v>6.4522581940943666E-2</v>
      </c>
      <c r="S6" s="79">
        <v>2.0016594009543756</v>
      </c>
      <c r="T6" s="79">
        <v>4.5861175166066914E-2</v>
      </c>
      <c r="V6" s="81" t="str">
        <f t="shared" si="1"/>
        <v>Signifikan</v>
      </c>
    </row>
    <row r="7" spans="2:22" x14ac:dyDescent="0.3">
      <c r="E7" s="79" t="s">
        <v>115</v>
      </c>
      <c r="F7" s="79">
        <v>-0.14601158771954972</v>
      </c>
      <c r="G7" s="79">
        <v>-0.15513344078157285</v>
      </c>
      <c r="H7" s="79">
        <v>0.1091704427727001</v>
      </c>
      <c r="I7" s="79">
        <v>1.3374644639259663</v>
      </c>
      <c r="J7" s="79">
        <v>0.18167909344634836</v>
      </c>
      <c r="L7" s="81" t="str">
        <f t="shared" si="0"/>
        <v>Tidak Signifikan</v>
      </c>
      <c r="O7" s="79" t="s">
        <v>115</v>
      </c>
      <c r="P7" s="79">
        <v>-0.10334666193749159</v>
      </c>
      <c r="Q7" s="79">
        <v>-0.10167293927197969</v>
      </c>
      <c r="R7" s="79">
        <v>0.10468177523693073</v>
      </c>
      <c r="S7" s="79">
        <v>0.98724598148610565</v>
      </c>
      <c r="T7" s="79">
        <v>0.32399938040958887</v>
      </c>
      <c r="V7" s="81" t="str">
        <f t="shared" si="1"/>
        <v>Tidak Signifikan</v>
      </c>
    </row>
    <row r="8" spans="2:22" x14ac:dyDescent="0.3">
      <c r="E8" s="79" t="s">
        <v>116</v>
      </c>
      <c r="F8" s="79">
        <v>0.50483058993511076</v>
      </c>
      <c r="G8" s="79">
        <v>0.49463257868819493</v>
      </c>
      <c r="H8" s="79">
        <v>6.1601506176761481E-2</v>
      </c>
      <c r="I8" s="79">
        <v>8.1951014068800934</v>
      </c>
      <c r="J8" s="79">
        <v>5.6843418860808015E-14</v>
      </c>
      <c r="L8" s="81" t="str">
        <f t="shared" si="0"/>
        <v>Signifikan</v>
      </c>
      <c r="O8" s="79" t="s">
        <v>116</v>
      </c>
      <c r="P8" s="79">
        <v>0.49254932920209282</v>
      </c>
      <c r="Q8" s="79">
        <v>0.48884854248583642</v>
      </c>
      <c r="R8" s="79">
        <v>5.7392883595628046E-2</v>
      </c>
      <c r="S8" s="79">
        <v>8.5820627636073894</v>
      </c>
      <c r="T8" s="79">
        <v>5.6843418860808015E-14</v>
      </c>
      <c r="V8" s="81" t="str">
        <f t="shared" si="1"/>
        <v>Signifikan</v>
      </c>
    </row>
    <row r="9" spans="2:22" x14ac:dyDescent="0.3">
      <c r="E9" s="79" t="s">
        <v>117</v>
      </c>
      <c r="F9" s="79">
        <v>5.2524490501441624E-3</v>
      </c>
      <c r="G9" s="79">
        <v>1.1741546936757453E-2</v>
      </c>
      <c r="H9" s="79">
        <v>7.8390201256146583E-2</v>
      </c>
      <c r="I9" s="79">
        <v>6.700389801247407E-2</v>
      </c>
      <c r="J9" s="79">
        <v>0.94660538226474955</v>
      </c>
      <c r="L9" s="81" t="str">
        <f t="shared" si="0"/>
        <v>Tidak Signifikan</v>
      </c>
      <c r="O9" s="79" t="s">
        <v>117</v>
      </c>
      <c r="P9" s="79">
        <v>2.0703709157938642E-2</v>
      </c>
      <c r="Q9" s="79">
        <v>2.36331307520493E-2</v>
      </c>
      <c r="R9" s="79">
        <v>8.1631556401082064E-2</v>
      </c>
      <c r="S9" s="79">
        <v>0.25362384438947444</v>
      </c>
      <c r="T9" s="79">
        <v>0.79989042410710454</v>
      </c>
      <c r="V9" s="81" t="str">
        <f t="shared" si="1"/>
        <v>Tidak Signifikan</v>
      </c>
    </row>
    <row r="10" spans="2:22" x14ac:dyDescent="0.3">
      <c r="E10" s="79" t="s">
        <v>118</v>
      </c>
      <c r="F10" s="79">
        <v>3.7697987559598259E-2</v>
      </c>
      <c r="G10" s="79">
        <v>3.485516877930514E-2</v>
      </c>
      <c r="H10" s="79">
        <v>5.228825227891571E-2</v>
      </c>
      <c r="I10" s="79">
        <v>0.72096476582368563</v>
      </c>
      <c r="J10" s="79">
        <v>0.47126809217132859</v>
      </c>
      <c r="L10" s="81" t="str">
        <f t="shared" si="0"/>
        <v>Tidak Signifikan</v>
      </c>
      <c r="O10" s="79" t="s">
        <v>118</v>
      </c>
      <c r="P10" s="79">
        <v>-2.7863276793689652E-2</v>
      </c>
      <c r="Q10" s="79">
        <v>-2.6949086341650587E-2</v>
      </c>
      <c r="R10" s="79">
        <v>5.5879934978143683E-2</v>
      </c>
      <c r="S10" s="79">
        <v>0.49862758080494929</v>
      </c>
      <c r="T10" s="79">
        <v>0.61826103472384375</v>
      </c>
      <c r="V10" s="81" t="str">
        <f t="shared" si="1"/>
        <v>Tidak Signifikan</v>
      </c>
    </row>
    <row r="11" spans="2:22" x14ac:dyDescent="0.3">
      <c r="E11" s="79" t="s">
        <v>119</v>
      </c>
      <c r="F11" s="79">
        <v>-0.13408881474645892</v>
      </c>
      <c r="G11" s="79">
        <v>-0.13691646114662762</v>
      </c>
      <c r="H11" s="79">
        <v>9.4029128960864211E-2</v>
      </c>
      <c r="I11" s="79">
        <v>1.4260348492887551</v>
      </c>
      <c r="J11" s="79">
        <v>0.15448232694785702</v>
      </c>
      <c r="L11" s="81" t="str">
        <f t="shared" si="0"/>
        <v>Tidak Signifikan</v>
      </c>
      <c r="O11" s="79" t="s">
        <v>119</v>
      </c>
      <c r="P11" s="79">
        <v>-0.13429477603680737</v>
      </c>
      <c r="Q11" s="79">
        <v>-0.13035136952648596</v>
      </c>
      <c r="R11" s="79">
        <v>8.8307058546414643E-2</v>
      </c>
      <c r="S11" s="79">
        <v>1.5207705731271906</v>
      </c>
      <c r="T11" s="79">
        <v>0.1289495404469676</v>
      </c>
      <c r="V11" s="81" t="str">
        <f t="shared" si="1"/>
        <v>Tidak Signifikan</v>
      </c>
    </row>
    <row r="12" spans="2:22" x14ac:dyDescent="0.3">
      <c r="E12" s="79" t="s">
        <v>120</v>
      </c>
      <c r="F12" s="79">
        <v>0.24225128886541822</v>
      </c>
      <c r="G12" s="79">
        <v>0.25211972820664957</v>
      </c>
      <c r="H12" s="79">
        <v>5.0004817370601487E-2</v>
      </c>
      <c r="I12" s="79">
        <v>4.8445590165846912</v>
      </c>
      <c r="J12" s="79">
        <v>1.6953804902186675E-6</v>
      </c>
      <c r="L12" s="81" t="str">
        <f t="shared" si="0"/>
        <v>Signifikan</v>
      </c>
      <c r="O12" s="79" t="s">
        <v>120</v>
      </c>
      <c r="P12" s="79">
        <v>0.24802996327430074</v>
      </c>
      <c r="Q12" s="79">
        <v>0.24538824770692083</v>
      </c>
      <c r="R12" s="79">
        <v>5.2864109037874751E-2</v>
      </c>
      <c r="S12" s="79">
        <v>4.6918404147622814</v>
      </c>
      <c r="T12" s="79">
        <v>3.4997831903638144E-6</v>
      </c>
      <c r="V12" s="81" t="str">
        <f t="shared" si="1"/>
        <v>Signifikan</v>
      </c>
    </row>
    <row r="13" spans="2:22" x14ac:dyDescent="0.3">
      <c r="E13" s="79" t="s">
        <v>121</v>
      </c>
      <c r="F13" s="79">
        <v>0.21841502154953268</v>
      </c>
      <c r="G13" s="79">
        <v>0.22665602419098252</v>
      </c>
      <c r="H13" s="79">
        <v>0.11405600057187386</v>
      </c>
      <c r="I13" s="79">
        <v>1.9149805398611679</v>
      </c>
      <c r="J13" s="79">
        <v>5.6065239470342476E-2</v>
      </c>
      <c r="L13" s="81" t="str">
        <f t="shared" si="0"/>
        <v>Tidak Signifikan</v>
      </c>
      <c r="O13" s="79" t="s">
        <v>121</v>
      </c>
      <c r="P13" s="79">
        <v>0.22597706664813952</v>
      </c>
      <c r="Q13" s="79">
        <v>0.23645560012773387</v>
      </c>
      <c r="R13" s="79">
        <v>0.10542002735974114</v>
      </c>
      <c r="S13" s="79">
        <v>2.1435876304319565</v>
      </c>
      <c r="T13" s="79">
        <v>3.2547692380319404E-2</v>
      </c>
      <c r="V13" s="81" t="str">
        <f t="shared" si="1"/>
        <v>Signifikan</v>
      </c>
    </row>
    <row r="14" spans="2:22" x14ac:dyDescent="0.3">
      <c r="E14" s="79" t="s">
        <v>122</v>
      </c>
      <c r="F14" s="79">
        <v>-9.4289815119880188E-2</v>
      </c>
      <c r="G14" s="79">
        <v>-8.8946253391688532E-2</v>
      </c>
      <c r="H14" s="79">
        <v>5.9613385091526729E-2</v>
      </c>
      <c r="I14" s="79">
        <v>1.5816886589331138</v>
      </c>
      <c r="J14" s="79">
        <v>0.1143529976537252</v>
      </c>
      <c r="L14" s="81" t="str">
        <f t="shared" si="0"/>
        <v>Tidak Signifikan</v>
      </c>
      <c r="O14" s="79" t="s">
        <v>122</v>
      </c>
      <c r="P14" s="79">
        <v>-7.2273098007104145E-2</v>
      </c>
      <c r="Q14" s="79">
        <v>-6.7049460468174227E-2</v>
      </c>
      <c r="R14" s="79">
        <v>6.7470327153245538E-2</v>
      </c>
      <c r="S14" s="79">
        <v>1.0711834528821842</v>
      </c>
      <c r="T14" s="79">
        <v>0.284603699821389</v>
      </c>
      <c r="V14" s="81" t="str">
        <f t="shared" si="1"/>
        <v>Tidak Signifikan</v>
      </c>
    </row>
    <row r="15" spans="2:22" x14ac:dyDescent="0.3">
      <c r="E15" s="79" t="s">
        <v>123</v>
      </c>
      <c r="F15" s="79">
        <v>2.4970866388441117E-2</v>
      </c>
      <c r="G15" s="79">
        <v>4.1169772019507084E-2</v>
      </c>
      <c r="H15" s="79">
        <v>0.12904937843205072</v>
      </c>
      <c r="I15" s="79">
        <v>0.19349854057289553</v>
      </c>
      <c r="J15" s="79">
        <v>0.84664712536533671</v>
      </c>
      <c r="L15" s="81" t="str">
        <f t="shared" si="0"/>
        <v>Tidak Signifikan</v>
      </c>
      <c r="O15" s="79" t="s">
        <v>123</v>
      </c>
      <c r="P15" s="79">
        <v>-1.4007032042470922E-2</v>
      </c>
      <c r="Q15" s="79">
        <v>-1.6048748848893322E-2</v>
      </c>
      <c r="R15" s="79">
        <v>0.12644392205100496</v>
      </c>
      <c r="S15" s="79">
        <v>0.11077663374615004</v>
      </c>
      <c r="T15" s="79">
        <v>0.91183792352097726</v>
      </c>
      <c r="V15" s="81" t="str">
        <f t="shared" si="1"/>
        <v>Tidak Signifikan</v>
      </c>
    </row>
    <row r="16" spans="2:22" x14ac:dyDescent="0.3">
      <c r="O16" s="95"/>
      <c r="P16" s="95"/>
      <c r="Q16" s="95"/>
      <c r="R16" s="95"/>
      <c r="S16" s="95"/>
      <c r="T16" s="95"/>
    </row>
    <row r="17" spans="5:22" x14ac:dyDescent="0.3">
      <c r="E17" s="95" t="s">
        <v>126</v>
      </c>
      <c r="O17" s="95" t="s">
        <v>126</v>
      </c>
      <c r="P17" s="95"/>
      <c r="Q17" s="95"/>
      <c r="R17" s="95"/>
      <c r="S17" s="95"/>
      <c r="T17" s="95"/>
    </row>
    <row r="18" spans="5:22" x14ac:dyDescent="0.3">
      <c r="E18" s="98" t="s">
        <v>112</v>
      </c>
      <c r="O18" s="98" t="s">
        <v>112</v>
      </c>
      <c r="P18" s="101" t="s">
        <v>121</v>
      </c>
      <c r="Q18" s="95"/>
      <c r="R18" s="95"/>
      <c r="S18" s="95"/>
      <c r="T18" s="95"/>
    </row>
    <row r="19" spans="5:22" x14ac:dyDescent="0.3">
      <c r="E19" s="98" t="s">
        <v>116</v>
      </c>
      <c r="O19" s="98" t="s">
        <v>116</v>
      </c>
      <c r="P19" s="80" t="s">
        <v>114</v>
      </c>
      <c r="Q19" s="95"/>
      <c r="R19" s="95"/>
      <c r="S19" s="95"/>
      <c r="T19" s="95"/>
    </row>
    <row r="20" spans="5:22" x14ac:dyDescent="0.3">
      <c r="E20" s="98" t="s">
        <v>120</v>
      </c>
      <c r="O20" s="98" t="s">
        <v>120</v>
      </c>
      <c r="Q20" s="95"/>
      <c r="R20" s="95"/>
      <c r="S20" s="95"/>
      <c r="T20" s="95"/>
    </row>
    <row r="22" spans="5:22" x14ac:dyDescent="0.3">
      <c r="E22" s="95" t="s">
        <v>177</v>
      </c>
      <c r="O22" s="95" t="s">
        <v>188</v>
      </c>
      <c r="P22" s="95"/>
      <c r="Q22" s="95"/>
      <c r="R22" s="95"/>
      <c r="S22" s="95"/>
      <c r="T22" s="95"/>
    </row>
    <row r="23" spans="5:22" ht="39.6" x14ac:dyDescent="0.3">
      <c r="E23" s="45" t="s">
        <v>16</v>
      </c>
      <c r="F23" s="45" t="s">
        <v>106</v>
      </c>
      <c r="G23" s="45" t="s">
        <v>107</v>
      </c>
      <c r="H23" s="45" t="s">
        <v>108</v>
      </c>
      <c r="I23" s="45" t="s">
        <v>109</v>
      </c>
      <c r="J23" s="45" t="s">
        <v>110</v>
      </c>
      <c r="L23" s="85" t="s">
        <v>178</v>
      </c>
      <c r="O23" s="45" t="s">
        <v>16</v>
      </c>
      <c r="P23" s="45" t="s">
        <v>106</v>
      </c>
      <c r="Q23" s="45" t="s">
        <v>107</v>
      </c>
      <c r="R23" s="45" t="s">
        <v>108</v>
      </c>
      <c r="S23" s="45" t="s">
        <v>109</v>
      </c>
      <c r="T23" s="45" t="s">
        <v>110</v>
      </c>
      <c r="V23" s="85" t="s">
        <v>178</v>
      </c>
    </row>
    <row r="24" spans="5:22" x14ac:dyDescent="0.3">
      <c r="E24" s="45" t="s">
        <v>127</v>
      </c>
      <c r="F24" s="82">
        <v>0.99999999999999756</v>
      </c>
      <c r="G24" s="82">
        <v>1.0000000000000002</v>
      </c>
      <c r="H24" s="82">
        <v>2.4601750627949931E-15</v>
      </c>
      <c r="I24" s="82" t="s">
        <v>16</v>
      </c>
      <c r="J24" s="83" t="s">
        <v>16</v>
      </c>
      <c r="L24" s="81" t="str">
        <f>IF(F24&gt;0.5,"Valid","Tidak Valid")</f>
        <v>Valid</v>
      </c>
      <c r="O24" s="45" t="s">
        <v>127</v>
      </c>
      <c r="P24" s="82">
        <v>0.99999999999999922</v>
      </c>
      <c r="Q24" s="82">
        <v>1</v>
      </c>
      <c r="R24" s="82">
        <v>2.3365012173915397E-15</v>
      </c>
      <c r="S24" s="82" t="s">
        <v>16</v>
      </c>
      <c r="T24" s="102" t="s">
        <v>16</v>
      </c>
      <c r="V24" s="81" t="str">
        <f>IF(P24&gt;0.5,"Valid","Tidak Valid")</f>
        <v>Valid</v>
      </c>
    </row>
    <row r="25" spans="5:22" x14ac:dyDescent="0.3">
      <c r="E25" s="45" t="s">
        <v>128</v>
      </c>
      <c r="F25" s="82">
        <v>0.55600395847146689</v>
      </c>
      <c r="G25" s="82">
        <v>0.54553148013372532</v>
      </c>
      <c r="H25" s="82">
        <v>0.11044059544947914</v>
      </c>
      <c r="I25" s="82">
        <v>5.0344165223720649</v>
      </c>
      <c r="J25" s="83">
        <v>6.7017145966019598E-7</v>
      </c>
      <c r="L25" s="81" t="str">
        <f t="shared" ref="L25:L73" si="2">IF(F25&gt;0.5,"Valid","Tidak Valid")</f>
        <v>Valid</v>
      </c>
      <c r="O25" s="45" t="s">
        <v>128</v>
      </c>
      <c r="P25" s="82">
        <v>0.57543015833197575</v>
      </c>
      <c r="Q25" s="82">
        <v>0.56551869925032239</v>
      </c>
      <c r="R25" s="82">
        <v>9.6149219182224424E-2</v>
      </c>
      <c r="S25" s="82">
        <v>5.9847616364039942</v>
      </c>
      <c r="T25" s="102">
        <v>4.1387124838365708E-9</v>
      </c>
      <c r="V25" s="81" t="str">
        <f t="shared" ref="V25:V73" si="3">IF(P25&gt;0.5,"Valid","Tidak Valid")</f>
        <v>Valid</v>
      </c>
    </row>
    <row r="26" spans="5:22" x14ac:dyDescent="0.3">
      <c r="E26" s="45" t="s">
        <v>129</v>
      </c>
      <c r="F26" s="82">
        <v>0.82586195264860274</v>
      </c>
      <c r="G26" s="82">
        <v>0.82227921868407383</v>
      </c>
      <c r="H26" s="82">
        <v>4.7242475986749029E-2</v>
      </c>
      <c r="I26" s="82">
        <v>17.481343545165743</v>
      </c>
      <c r="J26" s="83">
        <v>5.6843418860808015E-14</v>
      </c>
      <c r="L26" s="81" t="str">
        <f t="shared" si="2"/>
        <v>Valid</v>
      </c>
      <c r="O26" s="45" t="s">
        <v>129</v>
      </c>
      <c r="P26" s="82">
        <v>0.85594506338591747</v>
      </c>
      <c r="Q26" s="82">
        <v>0.85617120070588415</v>
      </c>
      <c r="R26" s="82">
        <v>3.8588892255004573E-2</v>
      </c>
      <c r="S26" s="82">
        <v>22.181125535546059</v>
      </c>
      <c r="T26" s="102">
        <v>5.6843418860808015E-14</v>
      </c>
      <c r="V26" s="81" t="str">
        <f t="shared" si="3"/>
        <v>Valid</v>
      </c>
    </row>
    <row r="27" spans="5:22" x14ac:dyDescent="0.3">
      <c r="E27" s="45" t="s">
        <v>130</v>
      </c>
      <c r="F27" s="82">
        <v>0.37587730507436046</v>
      </c>
      <c r="G27" s="82">
        <v>0.37034334781323813</v>
      </c>
      <c r="H27" s="82">
        <v>0.11442752118035904</v>
      </c>
      <c r="I27" s="82">
        <v>3.2848505429205965</v>
      </c>
      <c r="J27" s="83">
        <v>1.0919302827119282E-3</v>
      </c>
      <c r="L27" s="81" t="str">
        <f t="shared" si="2"/>
        <v>Tidak Valid</v>
      </c>
      <c r="O27" s="45"/>
      <c r="P27" s="82"/>
      <c r="Q27" s="82"/>
      <c r="R27" s="82"/>
      <c r="S27" s="82"/>
      <c r="T27" s="102"/>
      <c r="V27" s="81"/>
    </row>
    <row r="28" spans="5:22" x14ac:dyDescent="0.3">
      <c r="E28" s="45" t="s">
        <v>131</v>
      </c>
      <c r="F28" s="82">
        <v>0.85089798686433582</v>
      </c>
      <c r="G28" s="82">
        <v>0.84790760588383429</v>
      </c>
      <c r="H28" s="82">
        <v>3.3168080150259412E-2</v>
      </c>
      <c r="I28" s="82">
        <v>25.654122367335177</v>
      </c>
      <c r="J28" s="83">
        <v>5.6843418860808015E-14</v>
      </c>
      <c r="L28" s="81" t="str">
        <f t="shared" si="2"/>
        <v>Valid</v>
      </c>
      <c r="O28" s="45" t="s">
        <v>131</v>
      </c>
      <c r="P28" s="82">
        <v>0.8810069016866392</v>
      </c>
      <c r="Q28" s="82">
        <v>0.88084286932166489</v>
      </c>
      <c r="R28" s="82">
        <v>2.6736245246903715E-2</v>
      </c>
      <c r="S28" s="82">
        <v>32.951781132717855</v>
      </c>
      <c r="T28" s="102">
        <v>5.6843418860808015E-14</v>
      </c>
      <c r="V28" s="81" t="str">
        <f t="shared" si="3"/>
        <v>Valid</v>
      </c>
    </row>
    <row r="29" spans="5:22" x14ac:dyDescent="0.3">
      <c r="E29" s="45" t="s">
        <v>132</v>
      </c>
      <c r="F29" s="82">
        <v>0.46225557437119585</v>
      </c>
      <c r="G29" s="82">
        <v>0.4474322235735641</v>
      </c>
      <c r="H29" s="82">
        <v>9.9735266137047945E-2</v>
      </c>
      <c r="I29" s="82">
        <v>4.6348256968202453</v>
      </c>
      <c r="J29" s="83">
        <v>4.5643751604984573E-6</v>
      </c>
      <c r="L29" s="81" t="str">
        <f t="shared" si="2"/>
        <v>Tidak Valid</v>
      </c>
      <c r="O29" s="45"/>
      <c r="P29" s="82"/>
      <c r="Q29" s="82"/>
      <c r="R29" s="82"/>
      <c r="S29" s="82"/>
      <c r="T29" s="102"/>
      <c r="V29" s="81"/>
    </row>
    <row r="30" spans="5:22" x14ac:dyDescent="0.3">
      <c r="E30" s="45" t="s">
        <v>133</v>
      </c>
      <c r="F30" s="82">
        <v>0.56288687411831162</v>
      </c>
      <c r="G30" s="82">
        <v>0.55762538416784602</v>
      </c>
      <c r="H30" s="82">
        <v>7.8529202428546108E-2</v>
      </c>
      <c r="I30" s="82">
        <v>7.1678669426253707</v>
      </c>
      <c r="J30" s="83">
        <v>2.7853275241795927E-12</v>
      </c>
      <c r="L30" s="81" t="str">
        <f t="shared" si="2"/>
        <v>Valid</v>
      </c>
      <c r="O30" s="45" t="s">
        <v>133</v>
      </c>
      <c r="P30" s="82">
        <v>0.57194174400218323</v>
      </c>
      <c r="Q30" s="82">
        <v>0.5709093470409069</v>
      </c>
      <c r="R30" s="82">
        <v>7.0860726414184838E-2</v>
      </c>
      <c r="S30" s="82">
        <v>8.0713502802547108</v>
      </c>
      <c r="T30" s="102">
        <v>5.6843418860808015E-14</v>
      </c>
      <c r="V30" s="81" t="str">
        <f t="shared" si="3"/>
        <v>Valid</v>
      </c>
    </row>
    <row r="31" spans="5:22" x14ac:dyDescent="0.3">
      <c r="E31" s="45" t="s">
        <v>134</v>
      </c>
      <c r="F31" s="82">
        <v>0.75808528890397875</v>
      </c>
      <c r="G31" s="82">
        <v>0.75496427521155218</v>
      </c>
      <c r="H31" s="82">
        <v>3.7826206669362573E-2</v>
      </c>
      <c r="I31" s="82">
        <v>20.041271796835808</v>
      </c>
      <c r="J31" s="83">
        <v>5.6843418860808015E-14</v>
      </c>
      <c r="L31" s="81" t="str">
        <f t="shared" si="2"/>
        <v>Valid</v>
      </c>
      <c r="O31" s="45" t="s">
        <v>134</v>
      </c>
      <c r="P31" s="82">
        <v>0.75686094361287981</v>
      </c>
      <c r="Q31" s="82">
        <v>0.75775803448828816</v>
      </c>
      <c r="R31" s="82">
        <v>3.7012570293317601E-2</v>
      </c>
      <c r="S31" s="82">
        <v>20.448753966960425</v>
      </c>
      <c r="T31" s="102">
        <v>5.6843418860808015E-14</v>
      </c>
      <c r="V31" s="81" t="str">
        <f t="shared" si="3"/>
        <v>Valid</v>
      </c>
    </row>
    <row r="32" spans="5:22" x14ac:dyDescent="0.3">
      <c r="E32" s="45" t="s">
        <v>135</v>
      </c>
      <c r="F32" s="82">
        <v>0.44912495256419654</v>
      </c>
      <c r="G32" s="82">
        <v>0.44697341560266635</v>
      </c>
      <c r="H32" s="82">
        <v>6.4410623445071175E-2</v>
      </c>
      <c r="I32" s="82">
        <v>6.9728397047298643</v>
      </c>
      <c r="J32" s="83">
        <v>9.8339114629197866E-12</v>
      </c>
      <c r="L32" s="81" t="str">
        <f t="shared" si="2"/>
        <v>Tidak Valid</v>
      </c>
      <c r="O32" s="45"/>
      <c r="P32" s="82"/>
      <c r="Q32" s="82"/>
      <c r="R32" s="82"/>
      <c r="S32" s="82"/>
      <c r="T32" s="102"/>
      <c r="V32" s="81"/>
    </row>
    <row r="33" spans="5:22" x14ac:dyDescent="0.3">
      <c r="E33" s="45" t="s">
        <v>136</v>
      </c>
      <c r="F33" s="82">
        <v>-6.5083367666710953E-2</v>
      </c>
      <c r="G33" s="82">
        <v>-6.9828801847050412E-2</v>
      </c>
      <c r="H33" s="82">
        <v>0.10451600278899856</v>
      </c>
      <c r="I33" s="82">
        <v>0.62271198601140609</v>
      </c>
      <c r="J33" s="84">
        <v>0.53375766919447187</v>
      </c>
      <c r="L33" s="81" t="str">
        <f t="shared" si="2"/>
        <v>Tidak Valid</v>
      </c>
      <c r="O33" s="45"/>
      <c r="P33" s="82"/>
      <c r="Q33" s="82"/>
      <c r="R33" s="82"/>
      <c r="S33" s="82"/>
      <c r="T33" s="102"/>
      <c r="V33" s="81"/>
    </row>
    <row r="34" spans="5:22" x14ac:dyDescent="0.3">
      <c r="E34" s="45" t="s">
        <v>137</v>
      </c>
      <c r="F34" s="82">
        <v>0.78706111043420646</v>
      </c>
      <c r="G34" s="82">
        <v>0.78031483517940092</v>
      </c>
      <c r="H34" s="82">
        <v>4.2894055830572458E-2</v>
      </c>
      <c r="I34" s="82">
        <v>18.3489552385306</v>
      </c>
      <c r="J34" s="83">
        <v>5.6843418860808015E-14</v>
      </c>
      <c r="L34" s="81" t="str">
        <f t="shared" si="2"/>
        <v>Valid</v>
      </c>
      <c r="O34" s="45" t="s">
        <v>137</v>
      </c>
      <c r="P34" s="82">
        <v>0.80045827116822854</v>
      </c>
      <c r="Q34" s="82">
        <v>0.79883490480595254</v>
      </c>
      <c r="R34" s="82">
        <v>3.6679119170082757E-2</v>
      </c>
      <c r="S34" s="82">
        <v>21.82326864111613</v>
      </c>
      <c r="T34" s="102">
        <v>5.6843418860808015E-14</v>
      </c>
      <c r="V34" s="81" t="str">
        <f t="shared" si="3"/>
        <v>Valid</v>
      </c>
    </row>
    <row r="35" spans="5:22" x14ac:dyDescent="0.3">
      <c r="E35" s="45" t="s">
        <v>138</v>
      </c>
      <c r="F35" s="82">
        <v>0.84281603176348086</v>
      </c>
      <c r="G35" s="82">
        <v>0.83832165810796277</v>
      </c>
      <c r="H35" s="82">
        <v>2.475793212590234E-2</v>
      </c>
      <c r="I35" s="82">
        <v>34.042262797938065</v>
      </c>
      <c r="J35" s="83">
        <v>5.6843418860808015E-14</v>
      </c>
      <c r="L35" s="81" t="str">
        <f t="shared" si="2"/>
        <v>Valid</v>
      </c>
      <c r="O35" s="45" t="s">
        <v>138</v>
      </c>
      <c r="P35" s="82">
        <v>0.84614556991725809</v>
      </c>
      <c r="Q35" s="82">
        <v>0.84690856273527826</v>
      </c>
      <c r="R35" s="82">
        <v>2.4931502512886436E-2</v>
      </c>
      <c r="S35" s="82">
        <v>33.938811729453839</v>
      </c>
      <c r="T35" s="102">
        <v>5.6843418860808015E-14</v>
      </c>
      <c r="V35" s="81" t="str">
        <f t="shared" si="3"/>
        <v>Valid</v>
      </c>
    </row>
    <row r="36" spans="5:22" x14ac:dyDescent="0.3">
      <c r="E36" s="45" t="s">
        <v>139</v>
      </c>
      <c r="F36" s="82">
        <v>0.84416727170384454</v>
      </c>
      <c r="G36" s="82">
        <v>0.8392877887383684</v>
      </c>
      <c r="H36" s="82">
        <v>2.4907026795882997E-2</v>
      </c>
      <c r="I36" s="82">
        <v>33.892735516845434</v>
      </c>
      <c r="J36" s="83">
        <v>5.6843418860808015E-14</v>
      </c>
      <c r="L36" s="81" t="str">
        <f t="shared" si="2"/>
        <v>Valid</v>
      </c>
      <c r="O36" s="45" t="s">
        <v>139</v>
      </c>
      <c r="P36" s="82">
        <v>0.83795019094241585</v>
      </c>
      <c r="Q36" s="82">
        <v>0.83782592144173285</v>
      </c>
      <c r="R36" s="82">
        <v>2.335005554659015E-2</v>
      </c>
      <c r="S36" s="82">
        <v>35.886432444259569</v>
      </c>
      <c r="T36" s="102">
        <v>5.6843418860808015E-14</v>
      </c>
      <c r="V36" s="81" t="str">
        <f t="shared" si="3"/>
        <v>Valid</v>
      </c>
    </row>
    <row r="37" spans="5:22" x14ac:dyDescent="0.3">
      <c r="E37" s="45" t="s">
        <v>140</v>
      </c>
      <c r="F37" s="82">
        <v>0.75161791967653846</v>
      </c>
      <c r="G37" s="82">
        <v>0.74210396944298818</v>
      </c>
      <c r="H37" s="82">
        <v>4.3923189851333311E-2</v>
      </c>
      <c r="I37" s="82">
        <v>17.112097782982914</v>
      </c>
      <c r="J37" s="83">
        <v>5.6843418860808015E-14</v>
      </c>
      <c r="L37" s="81" t="str">
        <f t="shared" si="2"/>
        <v>Valid</v>
      </c>
      <c r="O37" s="45" t="s">
        <v>140</v>
      </c>
      <c r="P37" s="82">
        <v>0.78630419201369117</v>
      </c>
      <c r="Q37" s="82">
        <v>0.78583107765738569</v>
      </c>
      <c r="R37" s="82">
        <v>3.9019055678165895E-2</v>
      </c>
      <c r="S37" s="82">
        <v>20.151799636034955</v>
      </c>
      <c r="T37" s="102">
        <v>5.6843418860808015E-14</v>
      </c>
      <c r="V37" s="81" t="str">
        <f t="shared" si="3"/>
        <v>Valid</v>
      </c>
    </row>
    <row r="38" spans="5:22" x14ac:dyDescent="0.3">
      <c r="E38" s="45" t="s">
        <v>141</v>
      </c>
      <c r="F38" s="82">
        <v>0.70619029462691796</v>
      </c>
      <c r="G38" s="82">
        <v>0.69933514832684962</v>
      </c>
      <c r="H38" s="82">
        <v>5.1630502471841186E-2</v>
      </c>
      <c r="I38" s="82">
        <v>13.677773037596676</v>
      </c>
      <c r="J38" s="83">
        <v>5.6843418860808015E-14</v>
      </c>
      <c r="L38" s="81" t="str">
        <f t="shared" si="2"/>
        <v>Valid</v>
      </c>
      <c r="O38" s="45" t="s">
        <v>141</v>
      </c>
      <c r="P38" s="82">
        <v>0.735722649961147</v>
      </c>
      <c r="Q38" s="82">
        <v>0.73498175544895994</v>
      </c>
      <c r="R38" s="82">
        <v>4.5887286156905648E-2</v>
      </c>
      <c r="S38" s="82">
        <v>16.033256955868744</v>
      </c>
      <c r="T38" s="102">
        <v>5.6843418860808015E-14</v>
      </c>
      <c r="V38" s="81" t="str">
        <f t="shared" si="3"/>
        <v>Valid</v>
      </c>
    </row>
    <row r="39" spans="5:22" x14ac:dyDescent="0.3">
      <c r="E39" s="45" t="s">
        <v>142</v>
      </c>
      <c r="F39" s="82">
        <v>0.55859211288367139</v>
      </c>
      <c r="G39" s="82">
        <v>0.56240889016399886</v>
      </c>
      <c r="H39" s="82">
        <v>8.8051821812463571E-2</v>
      </c>
      <c r="I39" s="82">
        <v>6.3439018226492134</v>
      </c>
      <c r="J39" s="83">
        <v>5.0243897931068204E-10</v>
      </c>
      <c r="L39" s="81" t="str">
        <f t="shared" si="2"/>
        <v>Valid</v>
      </c>
      <c r="O39" s="45" t="s">
        <v>142</v>
      </c>
      <c r="P39" s="82">
        <v>0.56662243144961078</v>
      </c>
      <c r="Q39" s="82">
        <v>0.5701650224781637</v>
      </c>
      <c r="R39" s="82">
        <v>9.2992432201139286E-2</v>
      </c>
      <c r="S39" s="82">
        <v>6.0932101466496418</v>
      </c>
      <c r="T39" s="102">
        <v>2.212630079156952E-9</v>
      </c>
      <c r="V39" s="81" t="str">
        <f t="shared" si="3"/>
        <v>Valid</v>
      </c>
    </row>
    <row r="40" spans="5:22" x14ac:dyDescent="0.3">
      <c r="E40" s="45" t="s">
        <v>143</v>
      </c>
      <c r="F40" s="82">
        <v>0.67468417538650116</v>
      </c>
      <c r="G40" s="82">
        <v>0.66225818647982104</v>
      </c>
      <c r="H40" s="82">
        <v>7.0643207926985849E-2</v>
      </c>
      <c r="I40" s="82">
        <v>9.5505880209153187</v>
      </c>
      <c r="J40" s="83">
        <v>5.6843418860808015E-14</v>
      </c>
      <c r="L40" s="81" t="str">
        <f t="shared" si="2"/>
        <v>Valid</v>
      </c>
      <c r="O40" s="45" t="s">
        <v>143</v>
      </c>
      <c r="P40" s="82">
        <v>0.67069052373276283</v>
      </c>
      <c r="Q40" s="82">
        <v>0.66418926870497175</v>
      </c>
      <c r="R40" s="82">
        <v>6.9988220164372658E-2</v>
      </c>
      <c r="S40" s="82">
        <v>9.5829058398341189</v>
      </c>
      <c r="T40" s="102">
        <v>5.6843418860808015E-14</v>
      </c>
      <c r="V40" s="81" t="str">
        <f t="shared" si="3"/>
        <v>Valid</v>
      </c>
    </row>
    <row r="41" spans="5:22" x14ac:dyDescent="0.3">
      <c r="E41" s="45" t="s">
        <v>144</v>
      </c>
      <c r="F41" s="82">
        <v>0.77276998825807441</v>
      </c>
      <c r="G41" s="82">
        <v>0.76700307995828054</v>
      </c>
      <c r="H41" s="82">
        <v>3.9438094974209414E-2</v>
      </c>
      <c r="I41" s="82">
        <v>19.594505991311909</v>
      </c>
      <c r="J41" s="83">
        <v>5.6843418860808015E-14</v>
      </c>
      <c r="L41" s="81" t="str">
        <f t="shared" si="2"/>
        <v>Valid</v>
      </c>
      <c r="O41" s="45" t="s">
        <v>144</v>
      </c>
      <c r="P41" s="82">
        <v>0.76976477524951281</v>
      </c>
      <c r="Q41" s="82">
        <v>0.76354770366116642</v>
      </c>
      <c r="R41" s="82">
        <v>4.5990963388544241E-2</v>
      </c>
      <c r="S41" s="82">
        <v>16.737304864573709</v>
      </c>
      <c r="T41" s="102">
        <v>5.6843418860808015E-14</v>
      </c>
      <c r="V41" s="81" t="str">
        <f t="shared" si="3"/>
        <v>Valid</v>
      </c>
    </row>
    <row r="42" spans="5:22" x14ac:dyDescent="0.3">
      <c r="E42" s="45" t="s">
        <v>145</v>
      </c>
      <c r="F42" s="82">
        <v>0.64168032815169751</v>
      </c>
      <c r="G42" s="82">
        <v>0.6349478765987232</v>
      </c>
      <c r="H42" s="82">
        <v>7.5692389569788174E-2</v>
      </c>
      <c r="I42" s="82">
        <v>8.4774748399252218</v>
      </c>
      <c r="J42" s="83">
        <v>5.6843418860808015E-14</v>
      </c>
      <c r="L42" s="81" t="str">
        <f t="shared" si="2"/>
        <v>Valid</v>
      </c>
      <c r="O42" s="45" t="s">
        <v>145</v>
      </c>
      <c r="P42" s="82">
        <v>0.64875113953783026</v>
      </c>
      <c r="Q42" s="82">
        <v>0.64360777486750909</v>
      </c>
      <c r="R42" s="82">
        <v>7.5886050493442436E-2</v>
      </c>
      <c r="S42" s="82">
        <v>8.5490170501611615</v>
      </c>
      <c r="T42" s="102">
        <v>5.6843418860808015E-14</v>
      </c>
      <c r="V42" s="81" t="str">
        <f t="shared" si="3"/>
        <v>Valid</v>
      </c>
    </row>
    <row r="43" spans="5:22" x14ac:dyDescent="0.3">
      <c r="E43" s="45" t="s">
        <v>146</v>
      </c>
      <c r="F43" s="82">
        <v>0.63896321518787347</v>
      </c>
      <c r="G43" s="82">
        <v>0.63001086437634579</v>
      </c>
      <c r="H43" s="82">
        <v>6.5920474989674613E-2</v>
      </c>
      <c r="I43" s="82">
        <v>9.6929400961985905</v>
      </c>
      <c r="J43" s="83">
        <v>5.6843418860808015E-14</v>
      </c>
      <c r="L43" s="81" t="str">
        <f t="shared" si="2"/>
        <v>Valid</v>
      </c>
      <c r="O43" s="45" t="s">
        <v>146</v>
      </c>
      <c r="P43" s="82">
        <v>0.63179663383450357</v>
      </c>
      <c r="Q43" s="82">
        <v>0.62729867779695736</v>
      </c>
      <c r="R43" s="82">
        <v>6.7682090299736514E-2</v>
      </c>
      <c r="S43" s="82">
        <v>9.3347683417656384</v>
      </c>
      <c r="T43" s="102">
        <v>5.6843418860808015E-14</v>
      </c>
      <c r="V43" s="81" t="str">
        <f t="shared" si="3"/>
        <v>Valid</v>
      </c>
    </row>
    <row r="44" spans="5:22" x14ac:dyDescent="0.3">
      <c r="E44" s="45" t="s">
        <v>147</v>
      </c>
      <c r="F44" s="82">
        <v>0.73423913113634653</v>
      </c>
      <c r="G44" s="82">
        <v>0.73033284545326149</v>
      </c>
      <c r="H44" s="82">
        <v>5.1820756394856289E-2</v>
      </c>
      <c r="I44" s="82">
        <v>14.168823116777718</v>
      </c>
      <c r="J44" s="83">
        <v>5.6843418860808015E-14</v>
      </c>
      <c r="L44" s="81" t="str">
        <f t="shared" si="2"/>
        <v>Valid</v>
      </c>
      <c r="O44" s="45" t="s">
        <v>147</v>
      </c>
      <c r="P44" s="82">
        <v>0.72986851119649887</v>
      </c>
      <c r="Q44" s="82">
        <v>0.7261582062788553</v>
      </c>
      <c r="R44" s="82">
        <v>5.3603122394740972E-2</v>
      </c>
      <c r="S44" s="82">
        <v>13.616156645160405</v>
      </c>
      <c r="T44" s="102">
        <v>5.6843418860808015E-14</v>
      </c>
      <c r="V44" s="81" t="str">
        <f t="shared" si="3"/>
        <v>Valid</v>
      </c>
    </row>
    <row r="45" spans="5:22" x14ac:dyDescent="0.3">
      <c r="E45" s="45" t="s">
        <v>148</v>
      </c>
      <c r="F45" s="82">
        <v>0.842784894907885</v>
      </c>
      <c r="G45" s="82">
        <v>0.83871923150674899</v>
      </c>
      <c r="H45" s="82">
        <v>2.7416275217298711E-2</v>
      </c>
      <c r="I45" s="82">
        <v>30.740313490000172</v>
      </c>
      <c r="J45" s="83">
        <v>5.6843418860808015E-14</v>
      </c>
      <c r="L45" s="81" t="str">
        <f t="shared" si="2"/>
        <v>Valid</v>
      </c>
      <c r="O45" s="45" t="s">
        <v>148</v>
      </c>
      <c r="P45" s="82">
        <v>0.84514180283758422</v>
      </c>
      <c r="Q45" s="82">
        <v>0.84357115358962309</v>
      </c>
      <c r="R45" s="82">
        <v>2.6955673003494725E-2</v>
      </c>
      <c r="S45" s="82">
        <v>31.353021782391188</v>
      </c>
      <c r="T45" s="102">
        <v>5.6843418860808015E-14</v>
      </c>
      <c r="V45" s="81" t="str">
        <f t="shared" si="3"/>
        <v>Valid</v>
      </c>
    </row>
    <row r="46" spans="5:22" x14ac:dyDescent="0.3">
      <c r="E46" s="45" t="s">
        <v>149</v>
      </c>
      <c r="F46" s="82">
        <v>0.94102373182803123</v>
      </c>
      <c r="G46" s="82">
        <v>0.94021230698556379</v>
      </c>
      <c r="H46" s="82">
        <v>1.0205796103279083E-2</v>
      </c>
      <c r="I46" s="82">
        <v>92.204833636220101</v>
      </c>
      <c r="J46" s="83">
        <v>5.6843418860808015E-14</v>
      </c>
      <c r="L46" s="81" t="str">
        <f t="shared" si="2"/>
        <v>Valid</v>
      </c>
      <c r="O46" s="45" t="s">
        <v>149</v>
      </c>
      <c r="P46" s="82">
        <v>0.94119040054040692</v>
      </c>
      <c r="Q46" s="82">
        <v>0.93972380869227168</v>
      </c>
      <c r="R46" s="82">
        <v>1.0145362242704306E-2</v>
      </c>
      <c r="S46" s="82">
        <v>92.770507156334631</v>
      </c>
      <c r="T46" s="102">
        <v>5.6843418860808015E-14</v>
      </c>
      <c r="V46" s="81" t="str">
        <f t="shared" si="3"/>
        <v>Valid</v>
      </c>
    </row>
    <row r="47" spans="5:22" x14ac:dyDescent="0.3">
      <c r="E47" s="45" t="s">
        <v>150</v>
      </c>
      <c r="F47" s="82">
        <v>0.90537786805351539</v>
      </c>
      <c r="G47" s="82">
        <v>0.90351309170549754</v>
      </c>
      <c r="H47" s="82">
        <v>1.9322937984053292E-2</v>
      </c>
      <c r="I47" s="82">
        <v>46.855083259114103</v>
      </c>
      <c r="J47" s="83">
        <v>5.6843418860808015E-14</v>
      </c>
      <c r="L47" s="81" t="str">
        <f t="shared" si="2"/>
        <v>Valid</v>
      </c>
      <c r="O47" s="45" t="s">
        <v>150</v>
      </c>
      <c r="P47" s="82">
        <v>0.90346371258829261</v>
      </c>
      <c r="Q47" s="82">
        <v>0.9021845041429204</v>
      </c>
      <c r="R47" s="82">
        <v>1.9973327348268913E-2</v>
      </c>
      <c r="S47" s="82">
        <v>45.233510513039072</v>
      </c>
      <c r="T47" s="102">
        <v>5.6843418860808015E-14</v>
      </c>
      <c r="V47" s="81" t="str">
        <f t="shared" si="3"/>
        <v>Valid</v>
      </c>
    </row>
    <row r="48" spans="5:22" x14ac:dyDescent="0.3">
      <c r="E48" s="45" t="s">
        <v>151</v>
      </c>
      <c r="F48" s="82">
        <v>0.88666505648868321</v>
      </c>
      <c r="G48" s="82">
        <v>0.88543984356545635</v>
      </c>
      <c r="H48" s="82">
        <v>2.0503425865689425E-2</v>
      </c>
      <c r="I48" s="82">
        <v>43.244727115210274</v>
      </c>
      <c r="J48" s="83">
        <v>5.6843418860808015E-14</v>
      </c>
      <c r="L48" s="81" t="str">
        <f t="shared" si="2"/>
        <v>Valid</v>
      </c>
      <c r="O48" s="45" t="s">
        <v>151</v>
      </c>
      <c r="P48" s="82">
        <v>0.88472597164001798</v>
      </c>
      <c r="Q48" s="82">
        <v>0.88444200587816968</v>
      </c>
      <c r="R48" s="82">
        <v>2.1415362402590191E-2</v>
      </c>
      <c r="S48" s="82">
        <v>41.312678020943054</v>
      </c>
      <c r="T48" s="102">
        <v>5.6843418860808015E-14</v>
      </c>
      <c r="V48" s="81" t="str">
        <f t="shared" si="3"/>
        <v>Valid</v>
      </c>
    </row>
    <row r="49" spans="5:22" x14ac:dyDescent="0.3">
      <c r="E49" s="45" t="s">
        <v>152</v>
      </c>
      <c r="F49" s="82">
        <v>0.93989964242154689</v>
      </c>
      <c r="G49" s="82">
        <v>0.939810102143806</v>
      </c>
      <c r="H49" s="82">
        <v>1.0194458308153952E-2</v>
      </c>
      <c r="I49" s="82">
        <v>92.197114747114725</v>
      </c>
      <c r="J49" s="83">
        <v>5.6843418860808015E-14</v>
      </c>
      <c r="L49" s="81" t="str">
        <f t="shared" si="2"/>
        <v>Valid</v>
      </c>
      <c r="O49" s="45" t="s">
        <v>152</v>
      </c>
      <c r="P49" s="82">
        <v>0.94067829841284478</v>
      </c>
      <c r="Q49" s="82">
        <v>0.94062683529676849</v>
      </c>
      <c r="R49" s="82">
        <v>1.010523823376158E-2</v>
      </c>
      <c r="S49" s="82">
        <v>93.088186211191001</v>
      </c>
      <c r="T49" s="102">
        <v>5.6843418860808015E-14</v>
      </c>
      <c r="V49" s="81" t="str">
        <f t="shared" si="3"/>
        <v>Valid</v>
      </c>
    </row>
    <row r="50" spans="5:22" x14ac:dyDescent="0.3">
      <c r="E50" s="45" t="s">
        <v>153</v>
      </c>
      <c r="F50" s="82">
        <v>0.3405750329686193</v>
      </c>
      <c r="G50" s="82">
        <v>0.34431503696438376</v>
      </c>
      <c r="H50" s="82">
        <v>0.11750375605211645</v>
      </c>
      <c r="I50" s="82">
        <v>2.8984182668813072</v>
      </c>
      <c r="J50" s="83">
        <v>3.9152254260557129E-3</v>
      </c>
      <c r="L50" s="81" t="str">
        <f t="shared" si="2"/>
        <v>Tidak Valid</v>
      </c>
      <c r="O50" s="45"/>
      <c r="P50" s="82"/>
      <c r="Q50" s="82"/>
      <c r="R50" s="82"/>
      <c r="S50" s="82"/>
      <c r="T50" s="102"/>
      <c r="V50" s="81"/>
    </row>
    <row r="51" spans="5:22" x14ac:dyDescent="0.3">
      <c r="E51" s="45" t="s">
        <v>154</v>
      </c>
      <c r="F51" s="82">
        <v>9.1979886358603297E-2</v>
      </c>
      <c r="G51" s="82">
        <v>0.10498961333110496</v>
      </c>
      <c r="H51" s="82">
        <v>0.13094374135417713</v>
      </c>
      <c r="I51" s="82">
        <v>0.70243820290590098</v>
      </c>
      <c r="J51" s="84">
        <v>0.48273276065305026</v>
      </c>
      <c r="L51" s="81" t="str">
        <f t="shared" si="2"/>
        <v>Tidak Valid</v>
      </c>
      <c r="O51" s="45"/>
      <c r="P51" s="82"/>
      <c r="Q51" s="82"/>
      <c r="R51" s="82"/>
      <c r="S51" s="82"/>
      <c r="T51" s="102"/>
      <c r="V51" s="81"/>
    </row>
    <row r="52" spans="5:22" x14ac:dyDescent="0.3">
      <c r="E52" s="45" t="s">
        <v>155</v>
      </c>
      <c r="F52" s="82">
        <v>0.73359312266295051</v>
      </c>
      <c r="G52" s="82">
        <v>0.71934985939389651</v>
      </c>
      <c r="H52" s="82">
        <v>5.3363348795757819E-2</v>
      </c>
      <c r="I52" s="82">
        <v>13.747134301310346</v>
      </c>
      <c r="J52" s="83">
        <v>5.6843418860808015E-14</v>
      </c>
      <c r="L52" s="81" t="str">
        <f t="shared" si="2"/>
        <v>Valid</v>
      </c>
      <c r="O52" s="45" t="s">
        <v>155</v>
      </c>
      <c r="P52" s="82">
        <v>0.74210522310806615</v>
      </c>
      <c r="Q52" s="82">
        <v>0.74072940580501156</v>
      </c>
      <c r="R52" s="82">
        <v>4.7818352906631389E-2</v>
      </c>
      <c r="S52" s="82">
        <v>15.519255223137389</v>
      </c>
      <c r="T52" s="102">
        <v>5.6843418860808015E-14</v>
      </c>
      <c r="V52" s="81" t="str">
        <f t="shared" si="3"/>
        <v>Valid</v>
      </c>
    </row>
    <row r="53" spans="5:22" x14ac:dyDescent="0.3">
      <c r="E53" s="45" t="s">
        <v>156</v>
      </c>
      <c r="F53" s="82">
        <v>0.78464757615039737</v>
      </c>
      <c r="G53" s="82">
        <v>0.77276149859965293</v>
      </c>
      <c r="H53" s="82">
        <v>4.7512253541836011E-2</v>
      </c>
      <c r="I53" s="82">
        <v>16.514636070871504</v>
      </c>
      <c r="J53" s="83">
        <v>5.6843418860808015E-14</v>
      </c>
      <c r="L53" s="81" t="str">
        <f t="shared" si="2"/>
        <v>Valid</v>
      </c>
      <c r="O53" s="45" t="s">
        <v>156</v>
      </c>
      <c r="P53" s="82">
        <v>0.7972810656368664</v>
      </c>
      <c r="Q53" s="82">
        <v>0.79450270426617409</v>
      </c>
      <c r="R53" s="82">
        <v>4.1935787589579068E-2</v>
      </c>
      <c r="S53" s="82">
        <v>19.011949255365568</v>
      </c>
      <c r="T53" s="102">
        <v>5.6843418860808015E-14</v>
      </c>
      <c r="V53" s="81" t="str">
        <f t="shared" si="3"/>
        <v>Valid</v>
      </c>
    </row>
    <row r="54" spans="5:22" x14ac:dyDescent="0.3">
      <c r="E54" s="45" t="s">
        <v>157</v>
      </c>
      <c r="F54" s="82">
        <v>0.30014435960021285</v>
      </c>
      <c r="G54" s="82">
        <v>0.2805636715995658</v>
      </c>
      <c r="H54" s="82">
        <v>0.12665248191008191</v>
      </c>
      <c r="I54" s="82">
        <v>2.3698261184751446</v>
      </c>
      <c r="J54" s="83">
        <v>1.8175099168331599E-2</v>
      </c>
      <c r="L54" s="81" t="str">
        <f t="shared" si="2"/>
        <v>Tidak Valid</v>
      </c>
      <c r="O54" s="45"/>
      <c r="P54" s="82"/>
      <c r="Q54" s="82"/>
      <c r="R54" s="82"/>
      <c r="S54" s="82"/>
      <c r="T54" s="102"/>
      <c r="V54" s="81"/>
    </row>
    <row r="55" spans="5:22" x14ac:dyDescent="0.3">
      <c r="E55" s="45" t="s">
        <v>158</v>
      </c>
      <c r="F55" s="82">
        <v>0.49863807679362898</v>
      </c>
      <c r="G55" s="82">
        <v>0.47959194063654392</v>
      </c>
      <c r="H55" s="82">
        <v>0.10345358300580779</v>
      </c>
      <c r="I55" s="82">
        <v>4.8199208022175117</v>
      </c>
      <c r="J55" s="83">
        <v>1.9081930417996773E-6</v>
      </c>
      <c r="L55" s="81" t="str">
        <f t="shared" si="2"/>
        <v>Tidak Valid</v>
      </c>
      <c r="O55" s="45"/>
      <c r="P55" s="82"/>
      <c r="Q55" s="82"/>
      <c r="R55" s="82"/>
      <c r="S55" s="82"/>
      <c r="T55" s="102"/>
      <c r="V55" s="81"/>
    </row>
    <row r="56" spans="5:22" x14ac:dyDescent="0.3">
      <c r="E56" s="45" t="s">
        <v>159</v>
      </c>
      <c r="F56" s="82">
        <v>0.75639588185769258</v>
      </c>
      <c r="G56" s="82">
        <v>0.75479927959522763</v>
      </c>
      <c r="H56" s="82">
        <v>3.7692728250391702E-2</v>
      </c>
      <c r="I56" s="82">
        <v>20.06742193966371</v>
      </c>
      <c r="J56" s="83">
        <v>5.6843418860808015E-14</v>
      </c>
      <c r="L56" s="81" t="str">
        <f t="shared" si="2"/>
        <v>Valid</v>
      </c>
      <c r="O56" s="45" t="s">
        <v>159</v>
      </c>
      <c r="P56" s="82">
        <v>0.78682214156515606</v>
      </c>
      <c r="Q56" s="82">
        <v>0.78869683861744355</v>
      </c>
      <c r="R56" s="82">
        <v>2.9920205989279181E-2</v>
      </c>
      <c r="S56" s="82">
        <v>26.297350420885646</v>
      </c>
      <c r="T56" s="102">
        <v>5.6843418860808015E-14</v>
      </c>
      <c r="V56" s="81" t="str">
        <f t="shared" si="3"/>
        <v>Valid</v>
      </c>
    </row>
    <row r="57" spans="5:22" x14ac:dyDescent="0.3">
      <c r="E57" s="45" t="s">
        <v>160</v>
      </c>
      <c r="F57" s="82">
        <v>0.65929549720096103</v>
      </c>
      <c r="G57" s="82">
        <v>0.66249144591669429</v>
      </c>
      <c r="H57" s="82">
        <v>5.7890178810379792E-2</v>
      </c>
      <c r="I57" s="82">
        <v>11.388727945727961</v>
      </c>
      <c r="J57" s="83">
        <v>5.6843418860808015E-14</v>
      </c>
      <c r="L57" s="81" t="str">
        <f t="shared" si="2"/>
        <v>Valid</v>
      </c>
      <c r="O57" s="45" t="s">
        <v>160</v>
      </c>
      <c r="P57" s="82">
        <v>0.70025399255281129</v>
      </c>
      <c r="Q57" s="82">
        <v>0.70098205612628739</v>
      </c>
      <c r="R57" s="82">
        <v>5.7473305391050368E-2</v>
      </c>
      <c r="S57" s="82">
        <v>12.183986770697436</v>
      </c>
      <c r="T57" s="102">
        <v>5.6843418860808015E-14</v>
      </c>
      <c r="V57" s="81" t="str">
        <f t="shared" si="3"/>
        <v>Valid</v>
      </c>
    </row>
    <row r="58" spans="5:22" x14ac:dyDescent="0.3">
      <c r="E58" s="45" t="s">
        <v>161</v>
      </c>
      <c r="F58" s="82">
        <v>0.67948413945177044</v>
      </c>
      <c r="G58" s="82">
        <v>0.67437035912890142</v>
      </c>
      <c r="H58" s="82">
        <v>5.7160658806437364E-2</v>
      </c>
      <c r="I58" s="82">
        <v>11.88726920997712</v>
      </c>
      <c r="J58" s="83">
        <v>5.6843418860808015E-14</v>
      </c>
      <c r="L58" s="81" t="str">
        <f t="shared" si="2"/>
        <v>Valid</v>
      </c>
      <c r="O58" s="45" t="s">
        <v>161</v>
      </c>
      <c r="P58" s="82">
        <v>0.69031341688456649</v>
      </c>
      <c r="Q58" s="82">
        <v>0.68749854664882815</v>
      </c>
      <c r="R58" s="82">
        <v>6.3790384683627591E-2</v>
      </c>
      <c r="S58" s="82">
        <v>10.821590437308368</v>
      </c>
      <c r="T58" s="102">
        <v>5.6843418860808015E-14</v>
      </c>
      <c r="V58" s="81" t="str">
        <f t="shared" si="3"/>
        <v>Valid</v>
      </c>
    </row>
    <row r="59" spans="5:22" x14ac:dyDescent="0.3">
      <c r="E59" s="45" t="s">
        <v>162</v>
      </c>
      <c r="F59" s="82">
        <v>0.48703917197276403</v>
      </c>
      <c r="G59" s="82">
        <v>0.44207059150956518</v>
      </c>
      <c r="H59" s="82">
        <v>0.19473821671826502</v>
      </c>
      <c r="I59" s="82">
        <v>2.5009943101069965</v>
      </c>
      <c r="J59" s="83">
        <v>1.2703319852619188E-2</v>
      </c>
      <c r="L59" s="81" t="str">
        <f t="shared" si="2"/>
        <v>Tidak Valid</v>
      </c>
      <c r="O59" s="45"/>
      <c r="P59" s="82"/>
      <c r="Q59" s="82"/>
      <c r="R59" s="82"/>
      <c r="S59" s="82"/>
      <c r="T59" s="102"/>
      <c r="V59" s="81"/>
    </row>
    <row r="60" spans="5:22" x14ac:dyDescent="0.3">
      <c r="E60" s="45" t="s">
        <v>163</v>
      </c>
      <c r="F60" s="82">
        <v>0.77402805222415683</v>
      </c>
      <c r="G60" s="82">
        <v>0.75388090438024302</v>
      </c>
      <c r="H60" s="82">
        <v>0.12474547049050771</v>
      </c>
      <c r="I60" s="82">
        <v>6.204858975485247</v>
      </c>
      <c r="J60" s="83">
        <v>1.1502265806484502E-9</v>
      </c>
      <c r="L60" s="81" t="str">
        <f t="shared" si="2"/>
        <v>Valid</v>
      </c>
      <c r="O60" s="45" t="s">
        <v>163</v>
      </c>
      <c r="P60" s="82">
        <v>0.78187372695774215</v>
      </c>
      <c r="Q60" s="82">
        <v>0.76509058235341876</v>
      </c>
      <c r="R60" s="82">
        <v>0.13274043217715165</v>
      </c>
      <c r="S60" s="82">
        <v>5.8902454522241987</v>
      </c>
      <c r="T60" s="102">
        <v>7.089681730576558E-9</v>
      </c>
      <c r="V60" s="81" t="str">
        <f t="shared" si="3"/>
        <v>Valid</v>
      </c>
    </row>
    <row r="61" spans="5:22" x14ac:dyDescent="0.3">
      <c r="E61" s="45" t="s">
        <v>164</v>
      </c>
      <c r="F61" s="82">
        <v>0.67072824700276268</v>
      </c>
      <c r="G61" s="82">
        <v>0.64613582262394986</v>
      </c>
      <c r="H61" s="82">
        <v>0.179470905699017</v>
      </c>
      <c r="I61" s="82">
        <v>3.7372533692319601</v>
      </c>
      <c r="J61" s="83">
        <v>2.0751326604795395E-4</v>
      </c>
      <c r="L61" s="81" t="str">
        <f t="shared" si="2"/>
        <v>Valid</v>
      </c>
      <c r="O61" s="45" t="s">
        <v>164</v>
      </c>
      <c r="P61" s="82">
        <v>0.69102768165066397</v>
      </c>
      <c r="Q61" s="82">
        <v>0.67054943405510981</v>
      </c>
      <c r="R61" s="82">
        <v>0.18550510411260954</v>
      </c>
      <c r="S61" s="82">
        <v>3.7251141145484632</v>
      </c>
      <c r="T61" s="102">
        <v>2.174728086288269E-4</v>
      </c>
      <c r="V61" s="81" t="str">
        <f t="shared" si="3"/>
        <v>Valid</v>
      </c>
    </row>
    <row r="62" spans="5:22" x14ac:dyDescent="0.3">
      <c r="E62" s="45" t="s">
        <v>165</v>
      </c>
      <c r="F62" s="82">
        <v>0.86999076073441461</v>
      </c>
      <c r="G62" s="82">
        <v>0.81838183167026024</v>
      </c>
      <c r="H62" s="82">
        <v>0.13876454946331335</v>
      </c>
      <c r="I62" s="82">
        <v>6.269546250099153</v>
      </c>
      <c r="J62" s="83">
        <v>7.8392758950940333E-10</v>
      </c>
      <c r="L62" s="81" t="str">
        <f t="shared" si="2"/>
        <v>Valid</v>
      </c>
      <c r="O62" s="45" t="s">
        <v>165</v>
      </c>
      <c r="P62" s="82">
        <v>0.87611421675729362</v>
      </c>
      <c r="Q62" s="82">
        <v>0.82562011331752017</v>
      </c>
      <c r="R62" s="82">
        <v>0.15309592583616607</v>
      </c>
      <c r="S62" s="82">
        <v>5.7226488031749296</v>
      </c>
      <c r="T62" s="102">
        <v>1.8097182419296587E-8</v>
      </c>
      <c r="V62" s="81" t="str">
        <f t="shared" si="3"/>
        <v>Valid</v>
      </c>
    </row>
    <row r="63" spans="5:22" x14ac:dyDescent="0.3">
      <c r="E63" s="45" t="s">
        <v>166</v>
      </c>
      <c r="F63" s="82">
        <v>0.82470697332657639</v>
      </c>
      <c r="G63" s="82">
        <v>0.76198108712535351</v>
      </c>
      <c r="H63" s="82">
        <v>0.19809718296839382</v>
      </c>
      <c r="I63" s="82">
        <v>4.1631433671530678</v>
      </c>
      <c r="J63" s="83">
        <v>3.6966178015518381E-5</v>
      </c>
      <c r="L63" s="81" t="str">
        <f t="shared" si="2"/>
        <v>Valid</v>
      </c>
      <c r="O63" s="45" t="s">
        <v>166</v>
      </c>
      <c r="P63" s="82">
        <v>0.81598311350405806</v>
      </c>
      <c r="Q63" s="82">
        <v>0.75526407117030669</v>
      </c>
      <c r="R63" s="82">
        <v>0.21007373992584791</v>
      </c>
      <c r="S63" s="82">
        <v>3.8842699415552118</v>
      </c>
      <c r="T63" s="102">
        <v>1.1643490455526262E-4</v>
      </c>
      <c r="V63" s="81" t="str">
        <f t="shared" si="3"/>
        <v>Valid</v>
      </c>
    </row>
    <row r="64" spans="5:22" x14ac:dyDescent="0.3">
      <c r="E64" s="45" t="s">
        <v>167</v>
      </c>
      <c r="F64" s="82">
        <v>0.84482985398510824</v>
      </c>
      <c r="G64" s="82">
        <v>0.83675625423240441</v>
      </c>
      <c r="H64" s="82">
        <v>2.3894376445388145E-2</v>
      </c>
      <c r="I64" s="82">
        <v>35.356848751253722</v>
      </c>
      <c r="J64" s="83">
        <v>5.6843418860808015E-14</v>
      </c>
      <c r="L64" s="81" t="str">
        <f t="shared" si="2"/>
        <v>Valid</v>
      </c>
      <c r="O64" s="45" t="s">
        <v>167</v>
      </c>
      <c r="P64" s="82">
        <v>0.85055105619599169</v>
      </c>
      <c r="Q64" s="82">
        <v>0.84881120419783052</v>
      </c>
      <c r="R64" s="82">
        <v>2.2870324115981173E-2</v>
      </c>
      <c r="S64" s="82">
        <v>37.190161883261169</v>
      </c>
      <c r="T64" s="102">
        <v>5.6843418860808015E-14</v>
      </c>
      <c r="V64" s="81" t="str">
        <f t="shared" si="3"/>
        <v>Valid</v>
      </c>
    </row>
    <row r="65" spans="5:22" x14ac:dyDescent="0.3">
      <c r="E65" s="45" t="s">
        <v>168</v>
      </c>
      <c r="F65" s="82">
        <v>0.7932648104175225</v>
      </c>
      <c r="G65" s="82">
        <v>0.79181835557620617</v>
      </c>
      <c r="H65" s="82">
        <v>3.2565504449319715E-2</v>
      </c>
      <c r="I65" s="82">
        <v>24.359051819757504</v>
      </c>
      <c r="J65" s="83">
        <v>5.6843418860808015E-14</v>
      </c>
      <c r="L65" s="81" t="str">
        <f t="shared" si="2"/>
        <v>Valid</v>
      </c>
      <c r="O65" s="45" t="s">
        <v>168</v>
      </c>
      <c r="P65" s="82">
        <v>0.78489453433303713</v>
      </c>
      <c r="Q65" s="82">
        <v>0.78727449757292967</v>
      </c>
      <c r="R65" s="82">
        <v>3.6863126869727231E-2</v>
      </c>
      <c r="S65" s="82">
        <v>21.292131215749063</v>
      </c>
      <c r="T65" s="102">
        <v>5.6843418860808015E-14</v>
      </c>
      <c r="V65" s="81" t="str">
        <f t="shared" si="3"/>
        <v>Valid</v>
      </c>
    </row>
    <row r="66" spans="5:22" x14ac:dyDescent="0.3">
      <c r="E66" s="45" t="s">
        <v>169</v>
      </c>
      <c r="F66" s="82">
        <v>0.8533777830548035</v>
      </c>
      <c r="G66" s="82">
        <v>0.84548581650772237</v>
      </c>
      <c r="H66" s="82">
        <v>2.133255216460133E-2</v>
      </c>
      <c r="I66" s="82">
        <v>40.003548401999268</v>
      </c>
      <c r="J66" s="83">
        <v>5.6843418860808015E-14</v>
      </c>
      <c r="L66" s="81" t="str">
        <f t="shared" si="2"/>
        <v>Valid</v>
      </c>
      <c r="O66" s="45" t="s">
        <v>169</v>
      </c>
      <c r="P66" s="82">
        <v>0.86638755750644658</v>
      </c>
      <c r="Q66" s="82">
        <v>0.86503109573925396</v>
      </c>
      <c r="R66" s="82">
        <v>1.930989695508405E-2</v>
      </c>
      <c r="S66" s="82">
        <v>44.867539144393923</v>
      </c>
      <c r="T66" s="102">
        <v>5.6843418860808015E-14</v>
      </c>
      <c r="V66" s="81" t="str">
        <f t="shared" si="3"/>
        <v>Valid</v>
      </c>
    </row>
    <row r="67" spans="5:22" x14ac:dyDescent="0.3">
      <c r="E67" s="45" t="s">
        <v>170</v>
      </c>
      <c r="F67" s="82">
        <v>0.75811516556804703</v>
      </c>
      <c r="G67" s="82">
        <v>0.75092585734933381</v>
      </c>
      <c r="H67" s="82">
        <v>4.342787787015237E-2</v>
      </c>
      <c r="I67" s="82">
        <v>17.456877995162031</v>
      </c>
      <c r="J67" s="83">
        <v>5.6843418860808015E-14</v>
      </c>
      <c r="L67" s="81" t="str">
        <f t="shared" si="2"/>
        <v>Valid</v>
      </c>
      <c r="O67" s="45" t="s">
        <v>170</v>
      </c>
      <c r="P67" s="82">
        <v>0.76235974739543655</v>
      </c>
      <c r="Q67" s="82">
        <v>0.75856355557643929</v>
      </c>
      <c r="R67" s="82">
        <v>4.3176858057099636E-2</v>
      </c>
      <c r="S67" s="82">
        <v>17.656674934226267</v>
      </c>
      <c r="T67" s="102">
        <v>5.6843418860808015E-14</v>
      </c>
      <c r="V67" s="81" t="str">
        <f t="shared" si="3"/>
        <v>Valid</v>
      </c>
    </row>
    <row r="68" spans="5:22" x14ac:dyDescent="0.3">
      <c r="E68" s="45" t="s">
        <v>171</v>
      </c>
      <c r="F68" s="82">
        <v>0.6228146054067033</v>
      </c>
      <c r="G68" s="82">
        <v>0.61091818070004933</v>
      </c>
      <c r="H68" s="82">
        <v>5.7075300024656675E-2</v>
      </c>
      <c r="I68" s="82">
        <v>10.912156486915457</v>
      </c>
      <c r="J68" s="83">
        <v>5.6843418860808015E-14</v>
      </c>
      <c r="L68" s="81" t="str">
        <f t="shared" si="2"/>
        <v>Valid</v>
      </c>
      <c r="O68" s="45" t="s">
        <v>171</v>
      </c>
      <c r="P68" s="82">
        <v>0.62222242727224097</v>
      </c>
      <c r="Q68" s="82">
        <v>0.62215709460449242</v>
      </c>
      <c r="R68" s="82">
        <v>5.945576860084497E-2</v>
      </c>
      <c r="S68" s="82">
        <v>10.465299531312393</v>
      </c>
      <c r="T68" s="102">
        <v>5.6843418860808015E-14</v>
      </c>
      <c r="V68" s="81" t="str">
        <f t="shared" si="3"/>
        <v>Valid</v>
      </c>
    </row>
    <row r="69" spans="5:22" x14ac:dyDescent="0.3">
      <c r="E69" s="45" t="s">
        <v>172</v>
      </c>
      <c r="F69" s="82">
        <v>0.4629871183401072</v>
      </c>
      <c r="G69" s="82">
        <v>0.45368513383319198</v>
      </c>
      <c r="H69" s="82">
        <v>7.3644791252383338E-2</v>
      </c>
      <c r="I69" s="82">
        <v>6.2867598708160335</v>
      </c>
      <c r="J69" s="83">
        <v>7.0741634772275575E-10</v>
      </c>
      <c r="L69" s="81" t="str">
        <f t="shared" si="2"/>
        <v>Tidak Valid</v>
      </c>
      <c r="O69" s="45"/>
      <c r="P69" s="82"/>
      <c r="Q69" s="82"/>
      <c r="R69" s="82"/>
      <c r="S69" s="82"/>
      <c r="T69" s="102"/>
      <c r="V69" s="81"/>
    </row>
    <row r="70" spans="5:22" x14ac:dyDescent="0.3">
      <c r="E70" s="45" t="s">
        <v>173</v>
      </c>
      <c r="F70" s="82">
        <v>0.73321208714453967</v>
      </c>
      <c r="G70" s="82">
        <v>0.729189342569598</v>
      </c>
      <c r="H70" s="82">
        <v>4.6790179181914152E-2</v>
      </c>
      <c r="I70" s="82">
        <v>15.670213279028193</v>
      </c>
      <c r="J70" s="83">
        <v>5.6843418860808015E-14</v>
      </c>
      <c r="L70" s="81" t="str">
        <f t="shared" si="2"/>
        <v>Valid</v>
      </c>
      <c r="O70" s="45" t="s">
        <v>173</v>
      </c>
      <c r="P70" s="82">
        <v>0.73782192924569512</v>
      </c>
      <c r="Q70" s="82">
        <v>0.73715607882966783</v>
      </c>
      <c r="R70" s="82">
        <v>4.8781721921954742E-2</v>
      </c>
      <c r="S70" s="82">
        <v>15.124966896948145</v>
      </c>
      <c r="T70" s="102">
        <v>5.6843418860808015E-14</v>
      </c>
      <c r="V70" s="81" t="str">
        <f t="shared" si="3"/>
        <v>Valid</v>
      </c>
    </row>
    <row r="71" spans="5:22" x14ac:dyDescent="0.3">
      <c r="E71" s="45" t="s">
        <v>174</v>
      </c>
      <c r="F71" s="82">
        <v>0.18500056020424621</v>
      </c>
      <c r="G71" s="82">
        <v>0.37813837986050636</v>
      </c>
      <c r="H71" s="82">
        <v>0.30348415529362577</v>
      </c>
      <c r="I71" s="82">
        <v>0.6095888598376914</v>
      </c>
      <c r="J71" s="84">
        <v>0.54241106955515761</v>
      </c>
      <c r="L71" s="81" t="str">
        <f t="shared" si="2"/>
        <v>Tidak Valid</v>
      </c>
      <c r="O71" s="45"/>
      <c r="P71" s="82"/>
      <c r="Q71" s="82"/>
      <c r="R71" s="82"/>
      <c r="S71" s="82"/>
      <c r="T71" s="102"/>
      <c r="V71" s="81"/>
    </row>
    <row r="72" spans="5:22" x14ac:dyDescent="0.3">
      <c r="E72" s="45" t="s">
        <v>175</v>
      </c>
      <c r="F72" s="82">
        <v>0.79841551103869746</v>
      </c>
      <c r="G72" s="82">
        <v>0.80273010108968579</v>
      </c>
      <c r="H72" s="82">
        <v>3.1734174708671375E-2</v>
      </c>
      <c r="I72" s="82">
        <v>25.159485581975137</v>
      </c>
      <c r="J72" s="83">
        <v>5.6843418860808015E-14</v>
      </c>
      <c r="L72" s="81" t="str">
        <f t="shared" si="2"/>
        <v>Valid</v>
      </c>
      <c r="O72" s="45" t="s">
        <v>175</v>
      </c>
      <c r="P72" s="82">
        <v>0.80191820353253473</v>
      </c>
      <c r="Q72" s="82">
        <v>0.80283766908491661</v>
      </c>
      <c r="R72" s="82">
        <v>2.8028726407557328E-2</v>
      </c>
      <c r="S72" s="82">
        <v>28.610583009448305</v>
      </c>
      <c r="T72" s="102">
        <v>5.6843418860808015E-14</v>
      </c>
      <c r="V72" s="81" t="str">
        <f t="shared" si="3"/>
        <v>Valid</v>
      </c>
    </row>
    <row r="73" spans="5:22" x14ac:dyDescent="0.3">
      <c r="E73" s="45" t="s">
        <v>176</v>
      </c>
      <c r="F73" s="82">
        <v>0.84127114446156304</v>
      </c>
      <c r="G73" s="82">
        <v>0.84238647117639576</v>
      </c>
      <c r="H73" s="82">
        <v>2.060019522684739E-2</v>
      </c>
      <c r="I73" s="82">
        <v>40.838018047769218</v>
      </c>
      <c r="J73" s="83">
        <v>5.6843418860808015E-14</v>
      </c>
      <c r="L73" s="81" t="str">
        <f t="shared" si="2"/>
        <v>Valid</v>
      </c>
      <c r="O73" s="45" t="s">
        <v>176</v>
      </c>
      <c r="P73" s="82">
        <v>0.8426862452941889</v>
      </c>
      <c r="Q73" s="82">
        <v>0.84290797676589613</v>
      </c>
      <c r="R73" s="82">
        <v>2.1680959350387632E-2</v>
      </c>
      <c r="S73" s="82">
        <v>38.867571848434956</v>
      </c>
      <c r="T73" s="102">
        <v>5.6843418860808015E-14</v>
      </c>
      <c r="V73" s="81" t="str">
        <f t="shared" si="3"/>
        <v>Valid</v>
      </c>
    </row>
    <row r="74" spans="5:22" x14ac:dyDescent="0.3">
      <c r="O74"/>
      <c r="P74"/>
      <c r="Q74"/>
      <c r="R74"/>
      <c r="S74"/>
      <c r="T74"/>
      <c r="U74"/>
      <c r="V74"/>
    </row>
    <row r="75" spans="5:22" x14ac:dyDescent="0.3">
      <c r="O75"/>
      <c r="P75"/>
      <c r="Q75"/>
      <c r="R75"/>
      <c r="S75"/>
      <c r="T75"/>
      <c r="U75"/>
      <c r="V75"/>
    </row>
    <row r="76" spans="5:22" x14ac:dyDescent="0.3">
      <c r="O76"/>
      <c r="P76"/>
      <c r="Q76"/>
      <c r="R76"/>
      <c r="S76"/>
      <c r="T76"/>
      <c r="U76"/>
      <c r="V76"/>
    </row>
    <row r="77" spans="5:22" x14ac:dyDescent="0.3">
      <c r="O77"/>
      <c r="P77"/>
      <c r="Q77"/>
      <c r="R77"/>
      <c r="S77"/>
      <c r="T77"/>
      <c r="U77"/>
      <c r="V77"/>
    </row>
    <row r="78" spans="5:22" x14ac:dyDescent="0.3">
      <c r="O78"/>
      <c r="P78"/>
      <c r="Q78"/>
      <c r="R78"/>
      <c r="S78"/>
      <c r="T78"/>
      <c r="U78"/>
      <c r="V78"/>
    </row>
    <row r="79" spans="5:22" x14ac:dyDescent="0.3">
      <c r="O79"/>
      <c r="P79"/>
      <c r="Q79"/>
      <c r="R79"/>
      <c r="S79"/>
      <c r="T79"/>
      <c r="U79"/>
      <c r="V79"/>
    </row>
    <row r="80" spans="5:22" x14ac:dyDescent="0.3">
      <c r="O80"/>
      <c r="P80"/>
      <c r="Q80"/>
      <c r="R80"/>
      <c r="S80"/>
      <c r="T80"/>
      <c r="U80"/>
      <c r="V80"/>
    </row>
    <row r="81" spans="15:22" x14ac:dyDescent="0.3">
      <c r="O81"/>
      <c r="P81"/>
      <c r="Q81"/>
      <c r="R81"/>
      <c r="S81"/>
      <c r="T81"/>
      <c r="U81"/>
      <c r="V81"/>
    </row>
    <row r="82" spans="15:22" x14ac:dyDescent="0.3">
      <c r="O82"/>
      <c r="P82"/>
      <c r="Q82"/>
      <c r="R82"/>
      <c r="S82"/>
      <c r="T82"/>
      <c r="U82"/>
      <c r="V82"/>
    </row>
    <row r="83" spans="15:22" x14ac:dyDescent="0.3">
      <c r="O83"/>
      <c r="P83"/>
      <c r="Q83"/>
      <c r="R83"/>
      <c r="S83"/>
      <c r="T83"/>
      <c r="U83"/>
      <c r="V83"/>
    </row>
    <row r="84" spans="15:22" x14ac:dyDescent="0.3">
      <c r="O84"/>
      <c r="P84"/>
      <c r="Q84"/>
      <c r="R84"/>
      <c r="S84"/>
      <c r="T84"/>
      <c r="U84"/>
      <c r="V8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Convergent Validity All</vt:lpstr>
      <vt:lpstr>Discriminant Validity All</vt:lpstr>
      <vt:lpstr>Reliabilitas dan Model</vt:lpstr>
      <vt:lpstr>Inner Model</vt:lpstr>
      <vt:lpstr>Bootstraping Uji Hipotesa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2020-01-13T12:10:05Z</dcterms:created>
  <dcterms:modified xsi:type="dcterms:W3CDTF">2020-01-18T07:17:44Z</dcterms:modified>
</cp:coreProperties>
</file>