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esis Bismillah\Data SEM\SEM GT\"/>
    </mc:Choice>
  </mc:AlternateContent>
  <bookViews>
    <workbookView xWindow="0" yWindow="0" windowWidth="23040" windowHeight="9090" activeTab="4"/>
  </bookViews>
  <sheets>
    <sheet name="Convergent Validity All" sheetId="1" r:id="rId1"/>
    <sheet name="Discriminant Validity All" sheetId="2" r:id="rId2"/>
    <sheet name="Reliabilitas dan Model" sheetId="4" r:id="rId3"/>
    <sheet name="Inner Model" sheetId="5" r:id="rId4"/>
    <sheet name="Bootstraping Uji Hipotesa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5" l="1"/>
  <c r="C19" i="5"/>
  <c r="L3" i="6" l="1"/>
  <c r="F72" i="5" l="1"/>
  <c r="F73" i="5"/>
  <c r="F74" i="5"/>
  <c r="F75" i="5"/>
  <c r="F76" i="5"/>
  <c r="F77" i="5"/>
  <c r="F78" i="5"/>
  <c r="F71" i="5"/>
  <c r="C72" i="5"/>
  <c r="C71" i="5"/>
  <c r="S77" i="5"/>
  <c r="S76" i="5"/>
  <c r="S75" i="5"/>
  <c r="S74" i="5"/>
  <c r="S73" i="5"/>
  <c r="S72" i="5"/>
  <c r="S71" i="5"/>
  <c r="S70" i="5"/>
  <c r="P71" i="5"/>
  <c r="P70" i="5"/>
  <c r="V3" i="6" l="1"/>
  <c r="V73" i="6"/>
  <c r="V72" i="6"/>
  <c r="V70" i="6"/>
  <c r="V68" i="6"/>
  <c r="V67" i="6"/>
  <c r="V66" i="6"/>
  <c r="V65" i="6"/>
  <c r="V64" i="6"/>
  <c r="V63" i="6"/>
  <c r="V62" i="6"/>
  <c r="V61" i="6"/>
  <c r="V60" i="6"/>
  <c r="V58" i="6"/>
  <c r="V57" i="6"/>
  <c r="V56" i="6"/>
  <c r="V53" i="6"/>
  <c r="V52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1" i="6"/>
  <c r="V30" i="6"/>
  <c r="V28" i="6"/>
  <c r="V26" i="6"/>
  <c r="V25" i="6"/>
  <c r="V24" i="6"/>
  <c r="V15" i="6"/>
  <c r="V14" i="6"/>
  <c r="V13" i="6"/>
  <c r="V12" i="6"/>
  <c r="V11" i="6"/>
  <c r="V10" i="6"/>
  <c r="V9" i="6"/>
  <c r="V8" i="6"/>
  <c r="V7" i="6"/>
  <c r="V6" i="6"/>
  <c r="V5" i="6"/>
  <c r="V4" i="6"/>
  <c r="I11" i="4" l="1"/>
  <c r="H11" i="4"/>
  <c r="E11" i="4"/>
  <c r="D11" i="4"/>
  <c r="I10" i="4"/>
  <c r="H10" i="4"/>
  <c r="E10" i="4"/>
  <c r="D10" i="4"/>
  <c r="I9" i="4"/>
  <c r="H9" i="4"/>
  <c r="E9" i="4"/>
  <c r="D9" i="4"/>
  <c r="I8" i="4"/>
  <c r="H8" i="4"/>
  <c r="E8" i="4"/>
  <c r="D8" i="4"/>
  <c r="I7" i="4"/>
  <c r="H7" i="4"/>
  <c r="E7" i="4"/>
  <c r="D7" i="4"/>
  <c r="I6" i="4"/>
  <c r="H6" i="4"/>
  <c r="E6" i="4"/>
  <c r="D6" i="4"/>
  <c r="I5" i="4"/>
  <c r="H5" i="4"/>
  <c r="E5" i="4"/>
  <c r="D5" i="4"/>
  <c r="I4" i="4"/>
  <c r="H4" i="4"/>
  <c r="E4" i="4"/>
  <c r="D4" i="4"/>
  <c r="S78" i="5"/>
  <c r="P72" i="5"/>
  <c r="K106" i="2"/>
  <c r="K105" i="2"/>
  <c r="K103" i="2"/>
  <c r="K101" i="2"/>
  <c r="K100" i="2"/>
  <c r="K99" i="2"/>
  <c r="K98" i="2"/>
  <c r="K97" i="2"/>
  <c r="K96" i="2"/>
  <c r="K95" i="2"/>
  <c r="K94" i="2"/>
  <c r="K93" i="2"/>
  <c r="K91" i="2"/>
  <c r="K90" i="2"/>
  <c r="K89" i="2"/>
  <c r="K86" i="2"/>
  <c r="K85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4" i="2"/>
  <c r="K63" i="2"/>
  <c r="K61" i="2"/>
  <c r="K59" i="2"/>
  <c r="K58" i="2"/>
  <c r="K57" i="2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P64" i="1"/>
  <c r="L64" i="1"/>
  <c r="K64" i="1"/>
  <c r="P63" i="1"/>
  <c r="L63" i="1"/>
  <c r="K63" i="1"/>
  <c r="P62" i="1"/>
  <c r="L62" i="1"/>
  <c r="K62" i="1"/>
  <c r="P61" i="1"/>
  <c r="L61" i="1"/>
  <c r="K61" i="1"/>
  <c r="P60" i="1"/>
  <c r="L60" i="1"/>
  <c r="K60" i="1"/>
  <c r="P59" i="1"/>
  <c r="L59" i="1"/>
  <c r="K59" i="1"/>
  <c r="P58" i="1"/>
  <c r="L58" i="1"/>
  <c r="K58" i="1"/>
  <c r="P57" i="1"/>
  <c r="L57" i="1"/>
  <c r="K57" i="1"/>
  <c r="L73" i="6" l="1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15" i="6" l="1"/>
  <c r="L14" i="6"/>
  <c r="L13" i="6"/>
  <c r="L12" i="6"/>
  <c r="L11" i="6"/>
  <c r="L10" i="6"/>
  <c r="L9" i="6"/>
  <c r="L8" i="6"/>
  <c r="L7" i="6"/>
  <c r="L6" i="6"/>
  <c r="L5" i="6"/>
  <c r="L4" i="6"/>
  <c r="F79" i="5"/>
  <c r="C73" i="5"/>
  <c r="I22" i="4" l="1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E22" i="4"/>
  <c r="E21" i="4"/>
  <c r="E20" i="4"/>
  <c r="E19" i="4"/>
  <c r="E18" i="4"/>
  <c r="E17" i="4"/>
  <c r="E16" i="4"/>
  <c r="E15" i="4"/>
  <c r="D22" i="4"/>
  <c r="D21" i="4"/>
  <c r="D20" i="4"/>
  <c r="D19" i="4"/>
  <c r="D18" i="4"/>
  <c r="D17" i="4"/>
  <c r="D16" i="4"/>
  <c r="D15" i="4"/>
  <c r="K52" i="2" l="1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P11" i="1"/>
  <c r="L11" i="1"/>
  <c r="K11" i="1"/>
  <c r="P10" i="1"/>
  <c r="L10" i="1"/>
  <c r="K10" i="1"/>
  <c r="P9" i="1"/>
  <c r="L9" i="1"/>
  <c r="K9" i="1"/>
  <c r="P8" i="1"/>
  <c r="L8" i="1"/>
  <c r="K8" i="1"/>
  <c r="P7" i="1"/>
  <c r="L7" i="1"/>
  <c r="K7" i="1"/>
  <c r="P6" i="1"/>
  <c r="L6" i="1"/>
  <c r="K6" i="1"/>
  <c r="P5" i="1"/>
  <c r="L5" i="1"/>
  <c r="K5" i="1"/>
  <c r="P4" i="1"/>
  <c r="L4" i="1"/>
  <c r="K4" i="1"/>
</calcChain>
</file>

<file path=xl/sharedStrings.xml><?xml version="1.0" encoding="utf-8"?>
<sst xmlns="http://schemas.openxmlformats.org/spreadsheetml/2006/main" count="1495" uniqueCount="190">
  <si>
    <t>Loading Factor</t>
  </si>
  <si>
    <t>AVE</t>
  </si>
  <si>
    <t>Indikator</t>
  </si>
  <si>
    <t>Pembelian</t>
  </si>
  <si>
    <t>Persepsi Harga</t>
  </si>
  <si>
    <t>Persepsi Penjualan Kendaraan</t>
  </si>
  <si>
    <t>Persepsi Produk</t>
  </si>
  <si>
    <t>Persepsi Program Loyalitas</t>
  </si>
  <si>
    <t>Persepsi Promosi</t>
  </si>
  <si>
    <t>Persepsi Tempat</t>
  </si>
  <si>
    <t>Sikap</t>
  </si>
  <si>
    <t>Confirmatory Research &gt; 0.70</t>
  </si>
  <si>
    <t>Exploratory Research &gt; 0.60</t>
  </si>
  <si>
    <t>Konstruk</t>
  </si>
  <si>
    <t>AVE &gt; 0,50</t>
  </si>
  <si>
    <t>P1</t>
  </si>
  <si>
    <t/>
  </si>
  <si>
    <t>PH1</t>
  </si>
  <si>
    <t>PH2</t>
  </si>
  <si>
    <t>PH3</t>
  </si>
  <si>
    <t>PH4</t>
  </si>
  <si>
    <t>PH5</t>
  </si>
  <si>
    <t>PH6</t>
  </si>
  <si>
    <t>PP1</t>
  </si>
  <si>
    <t>PP2</t>
  </si>
  <si>
    <t>PP3</t>
  </si>
  <si>
    <t>PP4</t>
  </si>
  <si>
    <t>PP5</t>
  </si>
  <si>
    <t>PP6</t>
  </si>
  <si>
    <t>PP7</t>
  </si>
  <si>
    <t>PP8</t>
  </si>
  <si>
    <t>PPK 1</t>
  </si>
  <si>
    <t>PPK 2</t>
  </si>
  <si>
    <t>PPK 3</t>
  </si>
  <si>
    <t>PPK 4</t>
  </si>
  <si>
    <t>PPK 5</t>
  </si>
  <si>
    <t>PPK 6</t>
  </si>
  <si>
    <t>PPL 1</t>
  </si>
  <si>
    <t>PPL 2</t>
  </si>
  <si>
    <t>PPL 3</t>
  </si>
  <si>
    <t>PPL 4</t>
  </si>
  <si>
    <t>PPL 5</t>
  </si>
  <si>
    <t>PPR1</t>
  </si>
  <si>
    <t>PPR2</t>
  </si>
  <si>
    <t>PPR3</t>
  </si>
  <si>
    <t>PPR4</t>
  </si>
  <si>
    <t>PPR5</t>
  </si>
  <si>
    <t>PPR6</t>
  </si>
  <si>
    <t>PPR7</t>
  </si>
  <si>
    <t>PPR8</t>
  </si>
  <si>
    <t>PPR9</t>
  </si>
  <si>
    <t>PT1</t>
  </si>
  <si>
    <t>PT2</t>
  </si>
  <si>
    <t>PT3</t>
  </si>
  <si>
    <t>PT4</t>
  </si>
  <si>
    <t>PT5</t>
  </si>
  <si>
    <t>SI 1</t>
  </si>
  <si>
    <t>SI 10</t>
  </si>
  <si>
    <t>SI 2</t>
  </si>
  <si>
    <t>SI 3</t>
  </si>
  <si>
    <t>SI 4</t>
  </si>
  <si>
    <t>SI 5</t>
  </si>
  <si>
    <t>SI 6</t>
  </si>
  <si>
    <t>SI 7</t>
  </si>
  <si>
    <t>SI 8</t>
  </si>
  <si>
    <t>SI 9</t>
  </si>
  <si>
    <t>Cross Loading</t>
  </si>
  <si>
    <t>&gt; 0,7 dari setiap variabel</t>
  </si>
  <si>
    <t>Fornell-Larcker Criterion</t>
  </si>
  <si>
    <t>Cronbach's Alpha</t>
  </si>
  <si>
    <t>Composite Reliability</t>
  </si>
  <si>
    <t>Reliabilitas</t>
  </si>
  <si>
    <t>Confirmatory &gt;0.7</t>
  </si>
  <si>
    <t>Exploratory &gt;0.6</t>
  </si>
  <si>
    <t>Exploratory 0.6-0.7</t>
  </si>
  <si>
    <t>R Square</t>
  </si>
  <si>
    <t>R Square Adjusted</t>
  </si>
  <si>
    <t>Kuat</t>
  </si>
  <si>
    <t>Moderate</t>
  </si>
  <si>
    <t>Lemah</t>
  </si>
  <si>
    <t>Model</t>
  </si>
  <si>
    <t>Nilai R Square (Hair et al. 2011)</t>
  </si>
  <si>
    <t>Nilai R Square (Chin 1998)</t>
  </si>
  <si>
    <t>1. Uji Nilai R Squares</t>
  </si>
  <si>
    <t>2. Uji Nilai Q2 (Predictive Relevance)</t>
  </si>
  <si>
    <t>Q2= 1-(1-R1kuadrat)(1-R2kuadrat)</t>
  </si>
  <si>
    <t xml:space="preserve">Q2= </t>
  </si>
  <si>
    <t xml:space="preserve">Nilai Q2 &gt; 0 </t>
  </si>
  <si>
    <t>Model mempunyai predictive relevance</t>
  </si>
  <si>
    <t>Nilai Q2</t>
  </si>
  <si>
    <t>3. Uji Nilai f2</t>
  </si>
  <si>
    <t>Effect Size</t>
  </si>
  <si>
    <t>Kategori Besar dan Kecil</t>
  </si>
  <si>
    <t>Kecil</t>
  </si>
  <si>
    <t>Besar</t>
  </si>
  <si>
    <t>Avg</t>
  </si>
  <si>
    <t>Nilai GoF</t>
  </si>
  <si>
    <t>4. Uji Nilai GOF (Validasi Model)</t>
  </si>
  <si>
    <t>Small</t>
  </si>
  <si>
    <t>Medium</t>
  </si>
  <si>
    <t>Large</t>
  </si>
  <si>
    <t>(large)</t>
  </si>
  <si>
    <t>t-value</t>
  </si>
  <si>
    <t>Significant level</t>
  </si>
  <si>
    <t>Original Sample (O)</t>
  </si>
  <si>
    <t>Sample Mean (M)</t>
  </si>
  <si>
    <t>Standard Deviation (STDEV)</t>
  </si>
  <si>
    <t>T Statistics (|O/STDEV|)</t>
  </si>
  <si>
    <t>P Values</t>
  </si>
  <si>
    <t>Persepsi Harga -&gt; Pembelian</t>
  </si>
  <si>
    <t>Persepsi Harga -&gt; Sikap</t>
  </si>
  <si>
    <t>Persepsi Penjualan Kendaraan -&gt; Pembelian</t>
  </si>
  <si>
    <t>Persepsi Penjualan Kendaraan -&gt; Sikap</t>
  </si>
  <si>
    <t>Persepsi Produk -&gt; Pembelian</t>
  </si>
  <si>
    <t>Persepsi Produk -&gt; Sikap</t>
  </si>
  <si>
    <t>Persepsi Program Loyalitas -&gt; Pembelian</t>
  </si>
  <si>
    <t>Persepsi Program Loyalitas -&gt; Sikap</t>
  </si>
  <si>
    <t>Persepsi Promosi -&gt; Pembelian</t>
  </si>
  <si>
    <t>Persepsi Promosi -&gt; Sikap</t>
  </si>
  <si>
    <t>Persepsi Tempat -&gt; Pembelian</t>
  </si>
  <si>
    <t>Persepsi Tempat -&gt; Sikap</t>
  </si>
  <si>
    <t>Sikap -&gt; Pembelian</t>
  </si>
  <si>
    <t>Significant Level 5%</t>
  </si>
  <si>
    <t>Significant</t>
  </si>
  <si>
    <t>Hipotesis Signifikan</t>
  </si>
  <si>
    <t>P1 &lt;- Pembelian</t>
  </si>
  <si>
    <t>PH1 &lt;- Persepsi Harga</t>
  </si>
  <si>
    <t>PH2 &lt;- Persepsi Harga</t>
  </si>
  <si>
    <t>PH3 &lt;- Persepsi Harga</t>
  </si>
  <si>
    <t>PH4 &lt;- Persepsi Harga</t>
  </si>
  <si>
    <t>PH5 &lt;- Persepsi Harga</t>
  </si>
  <si>
    <t>PH6 &lt;- Persepsi Harga</t>
  </si>
  <si>
    <t>PP1 &lt;- Persepsi Produk</t>
  </si>
  <si>
    <t>PP2 &lt;- Persepsi Produk</t>
  </si>
  <si>
    <t>PP3 &lt;- Persepsi Produk</t>
  </si>
  <si>
    <t>PP4 &lt;- Persepsi Produk</t>
  </si>
  <si>
    <t>PP5 &lt;- Persepsi Produk</t>
  </si>
  <si>
    <t>PP6 &lt;- Persepsi Produk</t>
  </si>
  <si>
    <t>PP7 &lt;- Persepsi Produk</t>
  </si>
  <si>
    <t>PP8 &lt;- Persepsi Produk</t>
  </si>
  <si>
    <t>PPK 1 &lt;- Persepsi Penjualan Kendaraan</t>
  </si>
  <si>
    <t>PPK 2 &lt;- Persepsi Penjualan Kendaraan</t>
  </si>
  <si>
    <t>PPK 3 &lt;- Persepsi Penjualan Kendaraan</t>
  </si>
  <si>
    <t>PPK 4 &lt;- Persepsi Penjualan Kendaraan</t>
  </si>
  <si>
    <t>PPK 5 &lt;- Persepsi Penjualan Kendaraan</t>
  </si>
  <si>
    <t>PPK 6 &lt;- Persepsi Penjualan Kendaraan</t>
  </si>
  <si>
    <t>PPL 1 &lt;- Persepsi Program Loyalitas</t>
  </si>
  <si>
    <t>PPL 2 &lt;- Persepsi Program Loyalitas</t>
  </si>
  <si>
    <t>PPL 3 &lt;- Persepsi Program Loyalitas</t>
  </si>
  <si>
    <t>PPL 4 &lt;- Persepsi Program Loyalitas</t>
  </si>
  <si>
    <t>PPL 5 &lt;- Persepsi Program Loyalitas</t>
  </si>
  <si>
    <t>PPR1 &lt;- Persepsi Promosi</t>
  </si>
  <si>
    <t>PPR2 &lt;- Persepsi Promosi</t>
  </si>
  <si>
    <t>PPR3 &lt;- Persepsi Promosi</t>
  </si>
  <si>
    <t>PPR4 &lt;- Persepsi Promosi</t>
  </si>
  <si>
    <t>PPR5 &lt;- Persepsi Promosi</t>
  </si>
  <si>
    <t>PPR6 &lt;- Persepsi Promosi</t>
  </si>
  <si>
    <t>PPR7 &lt;- Persepsi Promosi</t>
  </si>
  <si>
    <t>PPR8 &lt;- Persepsi Promosi</t>
  </si>
  <si>
    <t>PPR9 &lt;- Persepsi Promosi</t>
  </si>
  <si>
    <t>PT1 &lt;- Persepsi Tempat</t>
  </si>
  <si>
    <t>PT2 &lt;- Persepsi Tempat</t>
  </si>
  <si>
    <t>PT3 &lt;- Persepsi Tempat</t>
  </si>
  <si>
    <t>PT4 &lt;- Persepsi Tempat</t>
  </si>
  <si>
    <t>PT5 &lt;- Persepsi Tempat</t>
  </si>
  <si>
    <t>SI 1 &lt;- Sikap</t>
  </si>
  <si>
    <t>SI 10 &lt;- Sikap</t>
  </si>
  <si>
    <t>SI 2 &lt;- Sikap</t>
  </si>
  <si>
    <t>SI 3 &lt;- Sikap</t>
  </si>
  <si>
    <t>SI 4 &lt;- Sikap</t>
  </si>
  <si>
    <t>SI 5 &lt;- Sikap</t>
  </si>
  <si>
    <t>SI 6 &lt;- Sikap</t>
  </si>
  <si>
    <t>SI 7 &lt;- Sikap</t>
  </si>
  <si>
    <t>SI 8 &lt;- Sikap</t>
  </si>
  <si>
    <t>SI 9 &lt;- Sikap</t>
  </si>
  <si>
    <t>Outer Loading</t>
  </si>
  <si>
    <t>&gt; 0,5</t>
  </si>
  <si>
    <t>Loading Factor After Delete</t>
  </si>
  <si>
    <t>Cross Loading After Delete Indikator</t>
  </si>
  <si>
    <t>Semua akar kuadrat AVE memenuhi syarat dengan nilai lebih besar dari korelasi masing - masing konstruk</t>
  </si>
  <si>
    <t>1. Uji Nilai R Squares After Delete</t>
  </si>
  <si>
    <t>3. Uji Nilai f2 After Delete Indikator</t>
  </si>
  <si>
    <t>2. Uji Nilai Q2 (Predictive Relevance) After Delete Indikator</t>
  </si>
  <si>
    <t>4. Uji Nilai GOF (Validasi Model) after delete indikator</t>
  </si>
  <si>
    <t>Reliabilitas After Delete Indikator</t>
  </si>
  <si>
    <t>Outer Loading After Delete</t>
  </si>
  <si>
    <t>Kategori Kecil &amp; Moderate</t>
  </si>
  <si>
    <t>Q2= 1-(1-0.179x0.179)(1-0.619x0.619)</t>
  </si>
  <si>
    <t>Q2= 1-(1-0.102x0.102)(1-0.557x0.557)</t>
  </si>
  <si>
    <t>Kategori Kecil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</si>
</sst>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##,##0.000"/>
    <numFmt numFmtId="166" formatCode="#,##0.00000"/>
    <numFmt numFmtId="167" formatCode="#,##0.000"/>
  </numFmts>
  <fonts count="21" x14ac:knownFonts="1">
    <font>
      <sz val="11"/>
      <color indexed="8"/>
      <name val="Calibri"/>
      <family val="2"/>
      <scheme val="minor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Times New Roman"/>
      <family val="1"/>
    </font>
    <font>
      <sz val="14"/>
      <color indexed="8"/>
      <name val="Times New Roman"/>
      <family val="1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3" xfId="0" applyFont="1" applyBorder="1"/>
    <xf numFmtId="0" fontId="1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166" fontId="6" fillId="0" borderId="10" xfId="0" applyNumberFormat="1" applyFont="1" applyBorder="1" applyAlignment="1">
      <alignment vertical="center" wrapText="1"/>
    </xf>
    <xf numFmtId="166" fontId="6" fillId="0" borderId="1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5" fontId="19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165" fontId="18" fillId="0" borderId="1" xfId="0" applyNumberFormat="1" applyFont="1" applyBorder="1" applyAlignment="1">
      <alignment vertical="center"/>
    </xf>
    <xf numFmtId="165" fontId="1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527797</xdr:colOff>
      <xdr:row>47</xdr:row>
      <xdr:rowOff>189379</xdr:rowOff>
    </xdr:from>
    <xdr:to>
      <xdr:col>10</xdr:col>
      <xdr:colOff>451597</xdr:colOff>
      <xdr:row>67</xdr:row>
      <xdr:rowOff>106455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128" t="51585" r="29157" b="10689"/>
        <a:stretch/>
      </xdr:blipFill>
      <xdr:spPr>
        <a:xfrm>
          <a:off x="527797" y="10480861"/>
          <a:ext cx="7633447" cy="3861547"/>
        </a:xfrm>
        <a:prstGeom prst="rect">
          <a:avLst/>
        </a:prstGeom>
      </xdr:spPr>
    </xdr:pic>
    <xdr:clientData/>
  </xdr:twoCellAnchor>
  <xdr:twoCellAnchor editAs="oneCell">
    <xdr:from>
      <xdr:col>13</xdr:col>
      <xdr:colOff>555811</xdr:colOff>
      <xdr:row>47</xdr:row>
      <xdr:rowOff>17930</xdr:rowOff>
    </xdr:from>
    <xdr:to>
      <xdr:col>24</xdr:col>
      <xdr:colOff>231961</xdr:colOff>
      <xdr:row>66</xdr:row>
      <xdr:rowOff>132230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128" t="51585" r="29157" b="10689"/>
        <a:stretch/>
      </xdr:blipFill>
      <xdr:spPr>
        <a:xfrm>
          <a:off x="10345270" y="10901083"/>
          <a:ext cx="7633447" cy="386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6"/>
  <sheetViews>
    <sheetView showGridLines="0" topLeftCell="A40" workbookViewId="0">
      <selection activeCell="O57" sqref="O57:O64"/>
    </sheetView>
  </sheetViews>
  <sheetFormatPr defaultColWidth="8.85546875" defaultRowHeight="15" x14ac:dyDescent="0.25"/>
  <cols>
    <col min="1" max="2" width="8.85546875" style="4"/>
    <col min="3" max="10" width="11.28515625" style="19" customWidth="1"/>
    <col min="11" max="12" width="13.140625" style="3" customWidth="1"/>
    <col min="13" max="13" width="2.7109375" style="4" customWidth="1"/>
    <col min="14" max="14" width="25.7109375" style="4" bestFit="1" customWidth="1"/>
    <col min="15" max="15" width="9.5703125" style="2" bestFit="1" customWidth="1"/>
    <col min="16" max="16" width="11.28515625" style="4" bestFit="1" customWidth="1"/>
    <col min="17" max="16384" width="8.85546875" style="4"/>
  </cols>
  <sheetData>
    <row r="2" spans="2:16" ht="18.75" x14ac:dyDescent="0.3">
      <c r="B2" s="1" t="s">
        <v>0</v>
      </c>
      <c r="N2" s="1" t="s">
        <v>1</v>
      </c>
    </row>
    <row r="3" spans="2:16" ht="43.5" x14ac:dyDescent="0.25">
      <c r="B3" s="83" t="s">
        <v>2</v>
      </c>
      <c r="C3" s="84" t="s">
        <v>3</v>
      </c>
      <c r="D3" s="84" t="s">
        <v>4</v>
      </c>
      <c r="E3" s="84" t="s">
        <v>5</v>
      </c>
      <c r="F3" s="84" t="s">
        <v>6</v>
      </c>
      <c r="G3" s="84" t="s">
        <v>7</v>
      </c>
      <c r="H3" s="84" t="s">
        <v>8</v>
      </c>
      <c r="I3" s="84" t="s">
        <v>9</v>
      </c>
      <c r="J3" s="84" t="s">
        <v>10</v>
      </c>
      <c r="K3" s="85" t="s">
        <v>11</v>
      </c>
      <c r="L3" s="85" t="s">
        <v>12</v>
      </c>
      <c r="N3" s="5" t="s">
        <v>13</v>
      </c>
      <c r="O3" s="95" t="s">
        <v>14</v>
      </c>
      <c r="P3" s="95"/>
    </row>
    <row r="4" spans="2:16" x14ac:dyDescent="0.25">
      <c r="B4" s="6" t="s">
        <v>15</v>
      </c>
      <c r="C4" s="93">
        <v>0.99999999999999878</v>
      </c>
      <c r="D4" s="94" t="s">
        <v>16</v>
      </c>
      <c r="E4" s="94" t="s">
        <v>16</v>
      </c>
      <c r="F4" s="94" t="s">
        <v>16</v>
      </c>
      <c r="G4" s="94" t="s">
        <v>16</v>
      </c>
      <c r="H4" s="94" t="s">
        <v>16</v>
      </c>
      <c r="I4" s="94" t="s">
        <v>16</v>
      </c>
      <c r="J4" s="94" t="s">
        <v>16</v>
      </c>
      <c r="K4" s="8" t="str">
        <f>IF($C4&gt;0.7,"Valid","Tidak Valid")</f>
        <v>Valid</v>
      </c>
      <c r="L4" s="8" t="str">
        <f>IF($C4&gt;0.6,"Valid","Tidak Valid")</f>
        <v>Valid</v>
      </c>
      <c r="N4" s="6" t="s">
        <v>3</v>
      </c>
      <c r="O4" s="93">
        <v>0.99999999999999933</v>
      </c>
      <c r="P4" s="7" t="str">
        <f>IF(O4&gt;0.5,"Valid","Tidak Valid")</f>
        <v>Valid</v>
      </c>
    </row>
    <row r="5" spans="2:16" x14ac:dyDescent="0.25">
      <c r="B5" s="6" t="s">
        <v>17</v>
      </c>
      <c r="C5" s="94" t="s">
        <v>16</v>
      </c>
      <c r="D5" s="94">
        <v>0.56694239120607326</v>
      </c>
      <c r="E5" s="94" t="s">
        <v>16</v>
      </c>
      <c r="F5" s="94" t="s">
        <v>16</v>
      </c>
      <c r="G5" s="94" t="s">
        <v>16</v>
      </c>
      <c r="H5" s="94" t="s">
        <v>16</v>
      </c>
      <c r="I5" s="94" t="s">
        <v>16</v>
      </c>
      <c r="J5" s="94" t="s">
        <v>16</v>
      </c>
      <c r="K5" s="8" t="str">
        <f t="shared" ref="K5:K10" si="0">IF($D5&gt;0.7,"Valid","Tidak Valid")</f>
        <v>Tidak Valid</v>
      </c>
      <c r="L5" s="8" t="str">
        <f t="shared" ref="L5:L10" si="1">IF($D5&gt;0.6,"Valid","Tidak Valid")</f>
        <v>Tidak Valid</v>
      </c>
      <c r="N5" s="6" t="s">
        <v>4</v>
      </c>
      <c r="O5" s="94">
        <v>0.32386941765593735</v>
      </c>
      <c r="P5" s="10" t="str">
        <f t="shared" ref="P5:P11" si="2">IF(O5&gt;0.5,"Valid","Tidak Valid")</f>
        <v>Tidak Valid</v>
      </c>
    </row>
    <row r="6" spans="2:16" x14ac:dyDescent="0.25">
      <c r="B6" s="6" t="s">
        <v>18</v>
      </c>
      <c r="C6" s="94" t="s">
        <v>16</v>
      </c>
      <c r="D6" s="93">
        <v>0.8139081077945306</v>
      </c>
      <c r="E6" s="94" t="s">
        <v>16</v>
      </c>
      <c r="F6" s="94" t="s">
        <v>16</v>
      </c>
      <c r="G6" s="94" t="s">
        <v>16</v>
      </c>
      <c r="H6" s="94" t="s">
        <v>16</v>
      </c>
      <c r="I6" s="94" t="s">
        <v>16</v>
      </c>
      <c r="J6" s="94" t="s">
        <v>16</v>
      </c>
      <c r="K6" s="8" t="str">
        <f t="shared" si="0"/>
        <v>Valid</v>
      </c>
      <c r="L6" s="8" t="str">
        <f t="shared" si="1"/>
        <v>Valid</v>
      </c>
      <c r="N6" s="6" t="s">
        <v>5</v>
      </c>
      <c r="O6" s="94">
        <v>0.43095017248247752</v>
      </c>
      <c r="P6" s="10" t="str">
        <f t="shared" si="2"/>
        <v>Tidak Valid</v>
      </c>
    </row>
    <row r="7" spans="2:16" x14ac:dyDescent="0.25">
      <c r="B7" s="6" t="s">
        <v>19</v>
      </c>
      <c r="C7" s="94" t="s">
        <v>16</v>
      </c>
      <c r="D7" s="94">
        <v>0.21358480497040233</v>
      </c>
      <c r="E7" s="94" t="s">
        <v>16</v>
      </c>
      <c r="F7" s="94" t="s">
        <v>16</v>
      </c>
      <c r="G7" s="94" t="s">
        <v>16</v>
      </c>
      <c r="H7" s="94" t="s">
        <v>16</v>
      </c>
      <c r="I7" s="94" t="s">
        <v>16</v>
      </c>
      <c r="J7" s="94" t="s">
        <v>16</v>
      </c>
      <c r="K7" s="8" t="str">
        <f t="shared" si="0"/>
        <v>Tidak Valid</v>
      </c>
      <c r="L7" s="8" t="str">
        <f t="shared" si="1"/>
        <v>Tidak Valid</v>
      </c>
      <c r="N7" s="6" t="s">
        <v>6</v>
      </c>
      <c r="O7" s="94">
        <v>0.31914970145958654</v>
      </c>
      <c r="P7" s="10" t="str">
        <f t="shared" si="2"/>
        <v>Tidak Valid</v>
      </c>
    </row>
    <row r="8" spans="2:16" x14ac:dyDescent="0.25">
      <c r="B8" s="6" t="s">
        <v>20</v>
      </c>
      <c r="C8" s="94" t="s">
        <v>16</v>
      </c>
      <c r="D8" s="93">
        <v>0.81912656428129182</v>
      </c>
      <c r="E8" s="94" t="s">
        <v>16</v>
      </c>
      <c r="F8" s="94" t="s">
        <v>16</v>
      </c>
      <c r="G8" s="94" t="s">
        <v>16</v>
      </c>
      <c r="H8" s="94" t="s">
        <v>16</v>
      </c>
      <c r="I8" s="94" t="s">
        <v>16</v>
      </c>
      <c r="J8" s="94" t="s">
        <v>16</v>
      </c>
      <c r="K8" s="8" t="str">
        <f t="shared" si="0"/>
        <v>Valid</v>
      </c>
      <c r="L8" s="8" t="str">
        <f t="shared" si="1"/>
        <v>Valid</v>
      </c>
      <c r="N8" s="6" t="s">
        <v>7</v>
      </c>
      <c r="O8" s="93">
        <v>0.82177160205212485</v>
      </c>
      <c r="P8" s="7" t="str">
        <f t="shared" si="2"/>
        <v>Valid</v>
      </c>
    </row>
    <row r="9" spans="2:16" x14ac:dyDescent="0.25">
      <c r="B9" s="6" t="s">
        <v>21</v>
      </c>
      <c r="C9" s="94" t="s">
        <v>16</v>
      </c>
      <c r="D9" s="94">
        <v>9.7782623844251224E-2</v>
      </c>
      <c r="E9" s="94" t="s">
        <v>16</v>
      </c>
      <c r="F9" s="94" t="s">
        <v>16</v>
      </c>
      <c r="G9" s="94" t="s">
        <v>16</v>
      </c>
      <c r="H9" s="94" t="s">
        <v>16</v>
      </c>
      <c r="I9" s="94" t="s">
        <v>16</v>
      </c>
      <c r="J9" s="94" t="s">
        <v>16</v>
      </c>
      <c r="K9" s="8" t="str">
        <f t="shared" si="0"/>
        <v>Tidak Valid</v>
      </c>
      <c r="L9" s="8" t="str">
        <f t="shared" si="1"/>
        <v>Tidak Valid</v>
      </c>
      <c r="N9" s="6" t="s">
        <v>8</v>
      </c>
      <c r="O9" s="94">
        <v>0.34115698467027622</v>
      </c>
      <c r="P9" s="10" t="str">
        <f t="shared" si="2"/>
        <v>Tidak Valid</v>
      </c>
    </row>
    <row r="10" spans="2:16" x14ac:dyDescent="0.25">
      <c r="B10" s="6" t="s">
        <v>22</v>
      </c>
      <c r="C10" s="94" t="s">
        <v>16</v>
      </c>
      <c r="D10" s="94">
        <v>0.4829059787413183</v>
      </c>
      <c r="E10" s="94" t="s">
        <v>16</v>
      </c>
      <c r="F10" s="94" t="s">
        <v>16</v>
      </c>
      <c r="G10" s="94" t="s">
        <v>16</v>
      </c>
      <c r="H10" s="94" t="s">
        <v>16</v>
      </c>
      <c r="I10" s="94" t="s">
        <v>16</v>
      </c>
      <c r="J10" s="94" t="s">
        <v>16</v>
      </c>
      <c r="K10" s="8" t="str">
        <f t="shared" si="0"/>
        <v>Tidak Valid</v>
      </c>
      <c r="L10" s="8" t="str">
        <f t="shared" si="1"/>
        <v>Tidak Valid</v>
      </c>
      <c r="N10" s="6" t="s">
        <v>9</v>
      </c>
      <c r="O10" s="94">
        <v>0.33291618245405369</v>
      </c>
      <c r="P10" s="7" t="str">
        <f t="shared" si="2"/>
        <v>Tidak Valid</v>
      </c>
    </row>
    <row r="11" spans="2:16" x14ac:dyDescent="0.25">
      <c r="B11" s="6" t="s">
        <v>23</v>
      </c>
      <c r="C11" s="94" t="s">
        <v>16</v>
      </c>
      <c r="D11" s="94" t="s">
        <v>16</v>
      </c>
      <c r="E11" s="94" t="s">
        <v>16</v>
      </c>
      <c r="F11" s="94">
        <v>0.55478834468891025</v>
      </c>
      <c r="G11" s="94" t="s">
        <v>16</v>
      </c>
      <c r="H11" s="94" t="s">
        <v>16</v>
      </c>
      <c r="I11" s="94" t="s">
        <v>16</v>
      </c>
      <c r="J11" s="94" t="s">
        <v>16</v>
      </c>
      <c r="K11" s="8" t="str">
        <f>IF($F11&gt;0.7,"Valid","Tidak Valid")</f>
        <v>Tidak Valid</v>
      </c>
      <c r="L11" s="8" t="str">
        <f>IF($F11&gt;0.6,"Valid","Tidak Valid")</f>
        <v>Tidak Valid</v>
      </c>
      <c r="N11" s="6" t="s">
        <v>10</v>
      </c>
      <c r="O11" s="94">
        <v>0.48285275845137826</v>
      </c>
      <c r="P11" s="7" t="str">
        <f t="shared" si="2"/>
        <v>Tidak Valid</v>
      </c>
    </row>
    <row r="12" spans="2:16" x14ac:dyDescent="0.25">
      <c r="B12" s="6" t="s">
        <v>24</v>
      </c>
      <c r="C12" s="94" t="s">
        <v>16</v>
      </c>
      <c r="D12" s="94" t="s">
        <v>16</v>
      </c>
      <c r="E12" s="94" t="s">
        <v>16</v>
      </c>
      <c r="F12" s="94">
        <v>0.13115101535480547</v>
      </c>
      <c r="G12" s="94" t="s">
        <v>16</v>
      </c>
      <c r="H12" s="94" t="s">
        <v>16</v>
      </c>
      <c r="I12" s="94" t="s">
        <v>16</v>
      </c>
      <c r="J12" s="94" t="s">
        <v>16</v>
      </c>
      <c r="K12" s="10" t="str">
        <f t="shared" ref="K12:K18" si="3">IF($F12&gt;0.7,"Valid","Tidak Valid")</f>
        <v>Tidak Valid</v>
      </c>
      <c r="L12" s="10" t="str">
        <f t="shared" ref="L12:L18" si="4">IF($F12&gt;0.6,"Valid","Tidak Valid")</f>
        <v>Tidak Valid</v>
      </c>
    </row>
    <row r="13" spans="2:16" x14ac:dyDescent="0.25">
      <c r="B13" s="6" t="s">
        <v>25</v>
      </c>
      <c r="C13" s="94" t="s">
        <v>16</v>
      </c>
      <c r="D13" s="94" t="s">
        <v>16</v>
      </c>
      <c r="E13" s="94" t="s">
        <v>16</v>
      </c>
      <c r="F13" s="94">
        <v>-0.31683560232118302</v>
      </c>
      <c r="G13" s="94" t="s">
        <v>16</v>
      </c>
      <c r="H13" s="94" t="s">
        <v>16</v>
      </c>
      <c r="I13" s="94" t="s">
        <v>16</v>
      </c>
      <c r="J13" s="94" t="s">
        <v>16</v>
      </c>
      <c r="K13" s="10" t="str">
        <f t="shared" si="3"/>
        <v>Tidak Valid</v>
      </c>
      <c r="L13" s="10" t="str">
        <f t="shared" si="4"/>
        <v>Tidak Valid</v>
      </c>
    </row>
    <row r="14" spans="2:16" x14ac:dyDescent="0.25">
      <c r="B14" s="6" t="s">
        <v>26</v>
      </c>
      <c r="C14" s="94" t="s">
        <v>16</v>
      </c>
      <c r="D14" s="94" t="s">
        <v>16</v>
      </c>
      <c r="E14" s="94" t="s">
        <v>16</v>
      </c>
      <c r="F14" s="94">
        <v>0.51990666429113797</v>
      </c>
      <c r="G14" s="94" t="s">
        <v>16</v>
      </c>
      <c r="H14" s="94" t="s">
        <v>16</v>
      </c>
      <c r="I14" s="94" t="s">
        <v>16</v>
      </c>
      <c r="J14" s="94" t="s">
        <v>16</v>
      </c>
      <c r="K14" s="8" t="str">
        <f t="shared" si="3"/>
        <v>Tidak Valid</v>
      </c>
      <c r="L14" s="8" t="str">
        <f t="shared" si="4"/>
        <v>Tidak Valid</v>
      </c>
    </row>
    <row r="15" spans="2:16" x14ac:dyDescent="0.25">
      <c r="B15" s="6" t="s">
        <v>27</v>
      </c>
      <c r="C15" s="94" t="s">
        <v>16</v>
      </c>
      <c r="D15" s="94" t="s">
        <v>16</v>
      </c>
      <c r="E15" s="94" t="s">
        <v>16</v>
      </c>
      <c r="F15" s="93">
        <v>0.74866634219130257</v>
      </c>
      <c r="G15" s="94" t="s">
        <v>16</v>
      </c>
      <c r="H15" s="94" t="s">
        <v>16</v>
      </c>
      <c r="I15" s="94" t="s">
        <v>16</v>
      </c>
      <c r="J15" s="94" t="s">
        <v>16</v>
      </c>
      <c r="K15" s="8" t="str">
        <f t="shared" si="3"/>
        <v>Valid</v>
      </c>
      <c r="L15" s="8" t="str">
        <f t="shared" si="4"/>
        <v>Valid</v>
      </c>
    </row>
    <row r="16" spans="2:16" x14ac:dyDescent="0.25">
      <c r="B16" s="6" t="s">
        <v>28</v>
      </c>
      <c r="C16" s="94" t="s">
        <v>16</v>
      </c>
      <c r="D16" s="94" t="s">
        <v>16</v>
      </c>
      <c r="E16" s="94" t="s">
        <v>16</v>
      </c>
      <c r="F16" s="94">
        <v>0.6893894042133577</v>
      </c>
      <c r="G16" s="94" t="s">
        <v>16</v>
      </c>
      <c r="H16" s="94" t="s">
        <v>16</v>
      </c>
      <c r="I16" s="94" t="s">
        <v>16</v>
      </c>
      <c r="J16" s="94" t="s">
        <v>16</v>
      </c>
      <c r="K16" s="8" t="str">
        <f t="shared" si="3"/>
        <v>Tidak Valid</v>
      </c>
      <c r="L16" s="8" t="str">
        <f t="shared" si="4"/>
        <v>Valid</v>
      </c>
    </row>
    <row r="17" spans="2:12" x14ac:dyDescent="0.25">
      <c r="B17" s="6" t="s">
        <v>29</v>
      </c>
      <c r="C17" s="94" t="s">
        <v>16</v>
      </c>
      <c r="D17" s="94" t="s">
        <v>16</v>
      </c>
      <c r="E17" s="94" t="s">
        <v>16</v>
      </c>
      <c r="F17" s="94">
        <v>0.63066012981775621</v>
      </c>
      <c r="G17" s="94" t="s">
        <v>16</v>
      </c>
      <c r="H17" s="94" t="s">
        <v>16</v>
      </c>
      <c r="I17" s="94" t="s">
        <v>16</v>
      </c>
      <c r="J17" s="94" t="s">
        <v>16</v>
      </c>
      <c r="K17" s="8" t="str">
        <f t="shared" si="3"/>
        <v>Tidak Valid</v>
      </c>
      <c r="L17" s="8" t="str">
        <f t="shared" si="4"/>
        <v>Valid</v>
      </c>
    </row>
    <row r="18" spans="2:12" x14ac:dyDescent="0.25">
      <c r="B18" s="6" t="s">
        <v>30</v>
      </c>
      <c r="C18" s="94" t="s">
        <v>16</v>
      </c>
      <c r="D18" s="94" t="s">
        <v>16</v>
      </c>
      <c r="E18" s="94" t="s">
        <v>16</v>
      </c>
      <c r="F18" s="94">
        <v>0.65117427395388372</v>
      </c>
      <c r="G18" s="94" t="s">
        <v>16</v>
      </c>
      <c r="H18" s="94" t="s">
        <v>16</v>
      </c>
      <c r="I18" s="94" t="s">
        <v>16</v>
      </c>
      <c r="J18" s="94" t="s">
        <v>16</v>
      </c>
      <c r="K18" s="8" t="str">
        <f t="shared" si="3"/>
        <v>Tidak Valid</v>
      </c>
      <c r="L18" s="8" t="str">
        <f t="shared" si="4"/>
        <v>Valid</v>
      </c>
    </row>
    <row r="19" spans="2:12" x14ac:dyDescent="0.25">
      <c r="B19" s="6" t="s">
        <v>31</v>
      </c>
      <c r="C19" s="94" t="s">
        <v>16</v>
      </c>
      <c r="D19" s="94" t="s">
        <v>16</v>
      </c>
      <c r="E19" s="94">
        <v>0.2114882855391326</v>
      </c>
      <c r="F19" s="94" t="s">
        <v>16</v>
      </c>
      <c r="G19" s="94" t="s">
        <v>16</v>
      </c>
      <c r="H19" s="94" t="s">
        <v>16</v>
      </c>
      <c r="I19" s="94" t="s">
        <v>16</v>
      </c>
      <c r="J19" s="94" t="s">
        <v>16</v>
      </c>
      <c r="K19" s="10" t="str">
        <f t="shared" ref="K19:K24" si="5">IF($E19&gt;0.7,"Valid","Tidak Valid")</f>
        <v>Tidak Valid</v>
      </c>
      <c r="L19" s="10" t="str">
        <f t="shared" ref="L19:L24" si="6">IF($E19&gt;0.6,"Valid","Tidak Valid")</f>
        <v>Tidak Valid</v>
      </c>
    </row>
    <row r="20" spans="2:12" x14ac:dyDescent="0.25">
      <c r="B20" s="6" t="s">
        <v>32</v>
      </c>
      <c r="C20" s="94" t="s">
        <v>16</v>
      </c>
      <c r="D20" s="94" t="s">
        <v>16</v>
      </c>
      <c r="E20" s="93">
        <v>0.78109668214758732</v>
      </c>
      <c r="F20" s="94" t="s">
        <v>16</v>
      </c>
      <c r="G20" s="94" t="s">
        <v>16</v>
      </c>
      <c r="H20" s="94" t="s">
        <v>16</v>
      </c>
      <c r="I20" s="94" t="s">
        <v>16</v>
      </c>
      <c r="J20" s="94" t="s">
        <v>16</v>
      </c>
      <c r="K20" s="10" t="str">
        <f t="shared" si="5"/>
        <v>Valid</v>
      </c>
      <c r="L20" s="8" t="str">
        <f t="shared" si="6"/>
        <v>Valid</v>
      </c>
    </row>
    <row r="21" spans="2:12" x14ac:dyDescent="0.25">
      <c r="B21" s="6" t="s">
        <v>33</v>
      </c>
      <c r="C21" s="94" t="s">
        <v>16</v>
      </c>
      <c r="D21" s="94" t="s">
        <v>16</v>
      </c>
      <c r="E21" s="93">
        <v>0.87058548697980787</v>
      </c>
      <c r="F21" s="94" t="s">
        <v>16</v>
      </c>
      <c r="G21" s="94" t="s">
        <v>16</v>
      </c>
      <c r="H21" s="94" t="s">
        <v>16</v>
      </c>
      <c r="I21" s="94" t="s">
        <v>16</v>
      </c>
      <c r="J21" s="94" t="s">
        <v>16</v>
      </c>
      <c r="K21" s="8" t="str">
        <f t="shared" si="5"/>
        <v>Valid</v>
      </c>
      <c r="L21" s="8" t="str">
        <f t="shared" si="6"/>
        <v>Valid</v>
      </c>
    </row>
    <row r="22" spans="2:12" x14ac:dyDescent="0.25">
      <c r="B22" s="6" t="s">
        <v>34</v>
      </c>
      <c r="C22" s="94" t="s">
        <v>16</v>
      </c>
      <c r="D22" s="94" t="s">
        <v>16</v>
      </c>
      <c r="E22" s="94">
        <v>0.62263301495618295</v>
      </c>
      <c r="F22" s="94" t="s">
        <v>16</v>
      </c>
      <c r="G22" s="94" t="s">
        <v>16</v>
      </c>
      <c r="H22" s="94" t="s">
        <v>16</v>
      </c>
      <c r="I22" s="94" t="s">
        <v>16</v>
      </c>
      <c r="J22" s="94" t="s">
        <v>16</v>
      </c>
      <c r="K22" s="8" t="str">
        <f t="shared" si="5"/>
        <v>Tidak Valid</v>
      </c>
      <c r="L22" s="8" t="str">
        <f t="shared" si="6"/>
        <v>Valid</v>
      </c>
    </row>
    <row r="23" spans="2:12" x14ac:dyDescent="0.25">
      <c r="B23" s="6" t="s">
        <v>35</v>
      </c>
      <c r="C23" s="94" t="s">
        <v>16</v>
      </c>
      <c r="D23" s="94" t="s">
        <v>16</v>
      </c>
      <c r="E23" s="94">
        <v>0.63218730668270495</v>
      </c>
      <c r="F23" s="94" t="s">
        <v>16</v>
      </c>
      <c r="G23" s="94" t="s">
        <v>16</v>
      </c>
      <c r="H23" s="94" t="s">
        <v>16</v>
      </c>
      <c r="I23" s="94" t="s">
        <v>16</v>
      </c>
      <c r="J23" s="94" t="s">
        <v>16</v>
      </c>
      <c r="K23" s="8" t="str">
        <f t="shared" si="5"/>
        <v>Tidak Valid</v>
      </c>
      <c r="L23" s="8" t="str">
        <f t="shared" si="6"/>
        <v>Valid</v>
      </c>
    </row>
    <row r="24" spans="2:12" x14ac:dyDescent="0.25">
      <c r="B24" s="6" t="s">
        <v>36</v>
      </c>
      <c r="C24" s="94" t="s">
        <v>16</v>
      </c>
      <c r="D24" s="94" t="s">
        <v>16</v>
      </c>
      <c r="E24" s="94">
        <v>0.62097500829629948</v>
      </c>
      <c r="F24" s="94" t="s">
        <v>16</v>
      </c>
      <c r="G24" s="94" t="s">
        <v>16</v>
      </c>
      <c r="H24" s="94" t="s">
        <v>16</v>
      </c>
      <c r="I24" s="94" t="s">
        <v>16</v>
      </c>
      <c r="J24" s="94" t="s">
        <v>16</v>
      </c>
      <c r="K24" s="8" t="str">
        <f t="shared" si="5"/>
        <v>Tidak Valid</v>
      </c>
      <c r="L24" s="8" t="str">
        <f t="shared" si="6"/>
        <v>Valid</v>
      </c>
    </row>
    <row r="25" spans="2:12" x14ac:dyDescent="0.25">
      <c r="B25" s="6" t="s">
        <v>37</v>
      </c>
      <c r="C25" s="94" t="s">
        <v>16</v>
      </c>
      <c r="D25" s="94" t="s">
        <v>16</v>
      </c>
      <c r="E25" s="94" t="s">
        <v>16</v>
      </c>
      <c r="F25" s="94" t="s">
        <v>16</v>
      </c>
      <c r="G25" s="93">
        <v>0.78730096345419565</v>
      </c>
      <c r="H25" s="94" t="s">
        <v>16</v>
      </c>
      <c r="I25" s="94" t="s">
        <v>16</v>
      </c>
      <c r="J25" s="94" t="s">
        <v>16</v>
      </c>
      <c r="K25" s="8" t="str">
        <f>IF($G25&gt;0.7,"Valid","Tidak Valid")</f>
        <v>Valid</v>
      </c>
      <c r="L25" s="8" t="str">
        <f>IF($G25&gt;0.6,"Valid","Tidak Valid")</f>
        <v>Valid</v>
      </c>
    </row>
    <row r="26" spans="2:12" x14ac:dyDescent="0.25">
      <c r="B26" s="6" t="s">
        <v>38</v>
      </c>
      <c r="C26" s="94" t="s">
        <v>16</v>
      </c>
      <c r="D26" s="94" t="s">
        <v>16</v>
      </c>
      <c r="E26" s="94" t="s">
        <v>16</v>
      </c>
      <c r="F26" s="94" t="s">
        <v>16</v>
      </c>
      <c r="G26" s="93">
        <v>0.95055563678096366</v>
      </c>
      <c r="H26" s="94" t="s">
        <v>16</v>
      </c>
      <c r="I26" s="94" t="s">
        <v>16</v>
      </c>
      <c r="J26" s="94" t="s">
        <v>16</v>
      </c>
      <c r="K26" s="8" t="str">
        <f>IF($G26&gt;0.7,"Valid","Tidak Valid")</f>
        <v>Valid</v>
      </c>
      <c r="L26" s="8" t="str">
        <f>IF($G26&gt;0.6,"Valid","Tidak Valid")</f>
        <v>Valid</v>
      </c>
    </row>
    <row r="27" spans="2:12" x14ac:dyDescent="0.25">
      <c r="B27" s="6" t="s">
        <v>39</v>
      </c>
      <c r="C27" s="94" t="s">
        <v>16</v>
      </c>
      <c r="D27" s="94" t="s">
        <v>16</v>
      </c>
      <c r="E27" s="94" t="s">
        <v>16</v>
      </c>
      <c r="F27" s="94" t="s">
        <v>16</v>
      </c>
      <c r="G27" s="93">
        <v>0.92673031141359308</v>
      </c>
      <c r="H27" s="94" t="s">
        <v>16</v>
      </c>
      <c r="I27" s="94" t="s">
        <v>16</v>
      </c>
      <c r="J27" s="94" t="s">
        <v>16</v>
      </c>
      <c r="K27" s="8" t="str">
        <f>IF($G27&gt;0.7,"Valid","Tidak Valid")</f>
        <v>Valid</v>
      </c>
      <c r="L27" s="8" t="str">
        <f>IF($G27&gt;0.6,"Valid","Tidak Valid")</f>
        <v>Valid</v>
      </c>
    </row>
    <row r="28" spans="2:12" x14ac:dyDescent="0.25">
      <c r="B28" s="6" t="s">
        <v>40</v>
      </c>
      <c r="C28" s="94" t="s">
        <v>16</v>
      </c>
      <c r="D28" s="94" t="s">
        <v>16</v>
      </c>
      <c r="E28" s="94" t="s">
        <v>16</v>
      </c>
      <c r="F28" s="94" t="s">
        <v>16</v>
      </c>
      <c r="G28" s="93">
        <v>0.92674333275779197</v>
      </c>
      <c r="H28" s="94" t="s">
        <v>16</v>
      </c>
      <c r="I28" s="94" t="s">
        <v>16</v>
      </c>
      <c r="J28" s="94" t="s">
        <v>16</v>
      </c>
      <c r="K28" s="8" t="str">
        <f>IF($G28&gt;0.7,"Valid","Tidak Valid")</f>
        <v>Valid</v>
      </c>
      <c r="L28" s="8" t="str">
        <f>IF($G28&gt;0.6,"Valid","Tidak Valid")</f>
        <v>Valid</v>
      </c>
    </row>
    <row r="29" spans="2:12" x14ac:dyDescent="0.25">
      <c r="B29" s="6" t="s">
        <v>41</v>
      </c>
      <c r="C29" s="94" t="s">
        <v>16</v>
      </c>
      <c r="D29" s="94" t="s">
        <v>16</v>
      </c>
      <c r="E29" s="94" t="s">
        <v>16</v>
      </c>
      <c r="F29" s="94" t="s">
        <v>16</v>
      </c>
      <c r="G29" s="93">
        <v>0.93154544155661168</v>
      </c>
      <c r="H29" s="94" t="s">
        <v>16</v>
      </c>
      <c r="I29" s="94" t="s">
        <v>16</v>
      </c>
      <c r="J29" s="94" t="s">
        <v>16</v>
      </c>
      <c r="K29" s="8" t="str">
        <f>IF($G29&gt;0.7,"Valid","Tidak Valid")</f>
        <v>Valid</v>
      </c>
      <c r="L29" s="8" t="str">
        <f>IF($G29&gt;0.6,"Valid","Tidak Valid")</f>
        <v>Valid</v>
      </c>
    </row>
    <row r="30" spans="2:12" x14ac:dyDescent="0.25">
      <c r="B30" s="6" t="s">
        <v>42</v>
      </c>
      <c r="C30" s="94" t="s">
        <v>16</v>
      </c>
      <c r="D30" s="94" t="s">
        <v>16</v>
      </c>
      <c r="E30" s="94" t="s">
        <v>16</v>
      </c>
      <c r="F30" s="94" t="s">
        <v>16</v>
      </c>
      <c r="G30" s="94" t="s">
        <v>16</v>
      </c>
      <c r="H30" s="94">
        <v>0.11945811458480614</v>
      </c>
      <c r="I30" s="94" t="s">
        <v>16</v>
      </c>
      <c r="J30" s="94" t="s">
        <v>16</v>
      </c>
      <c r="K30" s="10" t="str">
        <f>IF($H30&gt;0.7,"Valid","Tidak Valid")</f>
        <v>Tidak Valid</v>
      </c>
      <c r="L30" s="10" t="str">
        <f>IF($H30&gt;0.6,"Valid","Tidak Valid")</f>
        <v>Tidak Valid</v>
      </c>
    </row>
    <row r="31" spans="2:12" x14ac:dyDescent="0.25">
      <c r="B31" s="6" t="s">
        <v>43</v>
      </c>
      <c r="C31" s="94" t="s">
        <v>16</v>
      </c>
      <c r="D31" s="94" t="s">
        <v>16</v>
      </c>
      <c r="E31" s="94" t="s">
        <v>16</v>
      </c>
      <c r="F31" s="94" t="s">
        <v>16</v>
      </c>
      <c r="G31" s="94" t="s">
        <v>16</v>
      </c>
      <c r="H31" s="94">
        <v>-0.16328631361925142</v>
      </c>
      <c r="I31" s="94" t="s">
        <v>16</v>
      </c>
      <c r="J31" s="94" t="s">
        <v>16</v>
      </c>
      <c r="K31" s="10" t="str">
        <f t="shared" ref="K31:K38" si="7">IF($H31&gt;0.7,"Valid","Tidak Valid")</f>
        <v>Tidak Valid</v>
      </c>
      <c r="L31" s="10" t="str">
        <f t="shared" ref="L31:L38" si="8">IF($H31&gt;0.6,"Valid","Tidak Valid")</f>
        <v>Tidak Valid</v>
      </c>
    </row>
    <row r="32" spans="2:12" x14ac:dyDescent="0.25">
      <c r="B32" s="6" t="s">
        <v>44</v>
      </c>
      <c r="C32" s="94" t="s">
        <v>16</v>
      </c>
      <c r="D32" s="94" t="s">
        <v>16</v>
      </c>
      <c r="E32" s="94" t="s">
        <v>16</v>
      </c>
      <c r="F32" s="94" t="s">
        <v>16</v>
      </c>
      <c r="G32" s="94" t="s">
        <v>16</v>
      </c>
      <c r="H32" s="93">
        <v>0.70855080044221719</v>
      </c>
      <c r="I32" s="94" t="s">
        <v>16</v>
      </c>
      <c r="J32" s="94" t="s">
        <v>16</v>
      </c>
      <c r="K32" s="8" t="str">
        <f t="shared" si="7"/>
        <v>Valid</v>
      </c>
      <c r="L32" s="8" t="str">
        <f t="shared" si="8"/>
        <v>Valid</v>
      </c>
    </row>
    <row r="33" spans="2:12" x14ac:dyDescent="0.25">
      <c r="B33" s="6" t="s">
        <v>45</v>
      </c>
      <c r="C33" s="94" t="s">
        <v>16</v>
      </c>
      <c r="D33" s="94" t="s">
        <v>16</v>
      </c>
      <c r="E33" s="94" t="s">
        <v>16</v>
      </c>
      <c r="F33" s="94" t="s">
        <v>16</v>
      </c>
      <c r="G33" s="94" t="s">
        <v>16</v>
      </c>
      <c r="H33" s="93">
        <v>0.83041797015515162</v>
      </c>
      <c r="I33" s="94" t="s">
        <v>16</v>
      </c>
      <c r="J33" s="94" t="s">
        <v>16</v>
      </c>
      <c r="K33" s="8" t="str">
        <f t="shared" si="7"/>
        <v>Valid</v>
      </c>
      <c r="L33" s="8" t="str">
        <f t="shared" si="8"/>
        <v>Valid</v>
      </c>
    </row>
    <row r="34" spans="2:12" x14ac:dyDescent="0.25">
      <c r="B34" s="6" t="s">
        <v>46</v>
      </c>
      <c r="C34" s="94" t="s">
        <v>16</v>
      </c>
      <c r="D34" s="94" t="s">
        <v>16</v>
      </c>
      <c r="E34" s="94" t="s">
        <v>16</v>
      </c>
      <c r="F34" s="94" t="s">
        <v>16</v>
      </c>
      <c r="G34" s="94" t="s">
        <v>16</v>
      </c>
      <c r="H34" s="94">
        <v>0.24614193729095241</v>
      </c>
      <c r="I34" s="94" t="s">
        <v>16</v>
      </c>
      <c r="J34" s="94" t="s">
        <v>16</v>
      </c>
      <c r="K34" s="8" t="str">
        <f t="shared" si="7"/>
        <v>Tidak Valid</v>
      </c>
      <c r="L34" s="8" t="str">
        <f t="shared" si="8"/>
        <v>Tidak Valid</v>
      </c>
    </row>
    <row r="35" spans="2:12" x14ac:dyDescent="0.25">
      <c r="B35" s="6" t="s">
        <v>47</v>
      </c>
      <c r="C35" s="94" t="s">
        <v>16</v>
      </c>
      <c r="D35" s="94" t="s">
        <v>16</v>
      </c>
      <c r="E35" s="94" t="s">
        <v>16</v>
      </c>
      <c r="F35" s="94" t="s">
        <v>16</v>
      </c>
      <c r="G35" s="94" t="s">
        <v>16</v>
      </c>
      <c r="H35" s="94">
        <v>0.24419161166747919</v>
      </c>
      <c r="I35" s="94" t="s">
        <v>16</v>
      </c>
      <c r="J35" s="94" t="s">
        <v>16</v>
      </c>
      <c r="K35" s="8" t="str">
        <f t="shared" si="7"/>
        <v>Tidak Valid</v>
      </c>
      <c r="L35" s="8" t="str">
        <f t="shared" si="8"/>
        <v>Tidak Valid</v>
      </c>
    </row>
    <row r="36" spans="2:12" x14ac:dyDescent="0.25">
      <c r="B36" s="6" t="s">
        <v>48</v>
      </c>
      <c r="C36" s="94" t="s">
        <v>16</v>
      </c>
      <c r="D36" s="94" t="s">
        <v>16</v>
      </c>
      <c r="E36" s="94" t="s">
        <v>16</v>
      </c>
      <c r="F36" s="94" t="s">
        <v>16</v>
      </c>
      <c r="G36" s="94" t="s">
        <v>16</v>
      </c>
      <c r="H36" s="93">
        <v>0.80414601998637791</v>
      </c>
      <c r="I36" s="94" t="s">
        <v>16</v>
      </c>
      <c r="J36" s="94" t="s">
        <v>16</v>
      </c>
      <c r="K36" s="8" t="str">
        <f t="shared" si="7"/>
        <v>Valid</v>
      </c>
      <c r="L36" s="8" t="str">
        <f t="shared" si="8"/>
        <v>Valid</v>
      </c>
    </row>
    <row r="37" spans="2:12" x14ac:dyDescent="0.25">
      <c r="B37" s="6" t="s">
        <v>49</v>
      </c>
      <c r="C37" s="94" t="s">
        <v>16</v>
      </c>
      <c r="D37" s="94" t="s">
        <v>16</v>
      </c>
      <c r="E37" s="94" t="s">
        <v>16</v>
      </c>
      <c r="F37" s="94" t="s">
        <v>16</v>
      </c>
      <c r="G37" s="94" t="s">
        <v>16</v>
      </c>
      <c r="H37" s="93">
        <v>0.77319512664386991</v>
      </c>
      <c r="I37" s="94" t="s">
        <v>16</v>
      </c>
      <c r="J37" s="94" t="s">
        <v>16</v>
      </c>
      <c r="K37" s="8" t="str">
        <f t="shared" si="7"/>
        <v>Valid</v>
      </c>
      <c r="L37" s="8" t="str">
        <f t="shared" si="8"/>
        <v>Valid</v>
      </c>
    </row>
    <row r="38" spans="2:12" x14ac:dyDescent="0.25">
      <c r="B38" s="6" t="s">
        <v>50</v>
      </c>
      <c r="C38" s="94" t="s">
        <v>16</v>
      </c>
      <c r="D38" s="94" t="s">
        <v>16</v>
      </c>
      <c r="E38" s="94" t="s">
        <v>16</v>
      </c>
      <c r="F38" s="94" t="s">
        <v>16</v>
      </c>
      <c r="G38" s="94" t="s">
        <v>16</v>
      </c>
      <c r="H38" s="94">
        <v>0.68785538951525971</v>
      </c>
      <c r="I38" s="94" t="s">
        <v>16</v>
      </c>
      <c r="J38" s="94" t="s">
        <v>16</v>
      </c>
      <c r="K38" s="8" t="str">
        <f t="shared" si="7"/>
        <v>Tidak Valid</v>
      </c>
      <c r="L38" s="8" t="str">
        <f t="shared" si="8"/>
        <v>Valid</v>
      </c>
    </row>
    <row r="39" spans="2:12" x14ac:dyDescent="0.25">
      <c r="B39" s="6" t="s">
        <v>51</v>
      </c>
      <c r="C39" s="94" t="s">
        <v>16</v>
      </c>
      <c r="D39" s="94" t="s">
        <v>16</v>
      </c>
      <c r="E39" s="94" t="s">
        <v>16</v>
      </c>
      <c r="F39" s="94" t="s">
        <v>16</v>
      </c>
      <c r="G39" s="94" t="s">
        <v>16</v>
      </c>
      <c r="H39" s="94" t="s">
        <v>16</v>
      </c>
      <c r="I39" s="94">
        <v>0.41057688206383114</v>
      </c>
      <c r="J39" s="94" t="s">
        <v>16</v>
      </c>
      <c r="K39" s="8" t="str">
        <f>IF($I39&gt;0.7,"Valid","Tidak Valid")</f>
        <v>Tidak Valid</v>
      </c>
      <c r="L39" s="8" t="str">
        <f>IF($I39&gt;0.6,"Valid","Tidak Valid")</f>
        <v>Tidak Valid</v>
      </c>
    </row>
    <row r="40" spans="2:12" x14ac:dyDescent="0.25">
      <c r="B40" s="6" t="s">
        <v>52</v>
      </c>
      <c r="C40" s="94" t="s">
        <v>16</v>
      </c>
      <c r="D40" s="94" t="s">
        <v>16</v>
      </c>
      <c r="E40" s="94" t="s">
        <v>16</v>
      </c>
      <c r="F40" s="94" t="s">
        <v>16</v>
      </c>
      <c r="G40" s="94" t="s">
        <v>16</v>
      </c>
      <c r="H40" s="94" t="s">
        <v>16</v>
      </c>
      <c r="I40" s="93">
        <v>0.80050239477843965</v>
      </c>
      <c r="J40" s="94" t="s">
        <v>16</v>
      </c>
      <c r="K40" s="8" t="str">
        <f>IF($I40&gt;0.7,"Valid","Tidak Valid")</f>
        <v>Valid</v>
      </c>
      <c r="L40" s="8" t="str">
        <f>IF($I40&gt;0.6,"Valid","Tidak Valid")</f>
        <v>Valid</v>
      </c>
    </row>
    <row r="41" spans="2:12" x14ac:dyDescent="0.25">
      <c r="B41" s="6" t="s">
        <v>53</v>
      </c>
      <c r="C41" s="94" t="s">
        <v>16</v>
      </c>
      <c r="D41" s="94" t="s">
        <v>16</v>
      </c>
      <c r="E41" s="94" t="s">
        <v>16</v>
      </c>
      <c r="F41" s="94" t="s">
        <v>16</v>
      </c>
      <c r="G41" s="94" t="s">
        <v>16</v>
      </c>
      <c r="H41" s="94" t="s">
        <v>16</v>
      </c>
      <c r="I41" s="93">
        <v>0.83320199331113198</v>
      </c>
      <c r="J41" s="94" t="s">
        <v>16</v>
      </c>
      <c r="K41" s="8" t="str">
        <f>IF($I41&gt;0.7,"Valid","Tidak Valid")</f>
        <v>Valid</v>
      </c>
      <c r="L41" s="8" t="str">
        <f>IF($I41&gt;0.6,"Valid","Tidak Valid")</f>
        <v>Valid</v>
      </c>
    </row>
    <row r="42" spans="2:12" x14ac:dyDescent="0.25">
      <c r="B42" s="6" t="s">
        <v>54</v>
      </c>
      <c r="C42" s="94" t="s">
        <v>16</v>
      </c>
      <c r="D42" s="94" t="s">
        <v>16</v>
      </c>
      <c r="E42" s="94" t="s">
        <v>16</v>
      </c>
      <c r="F42" s="94" t="s">
        <v>16</v>
      </c>
      <c r="G42" s="94" t="s">
        <v>16</v>
      </c>
      <c r="H42" s="94" t="s">
        <v>16</v>
      </c>
      <c r="I42" s="94">
        <v>0.14787683544470087</v>
      </c>
      <c r="J42" s="94" t="s">
        <v>16</v>
      </c>
      <c r="K42" s="8" t="str">
        <f>IF($I42&gt;0.7,"Valid","Tidak Valid")</f>
        <v>Tidak Valid</v>
      </c>
      <c r="L42" s="8" t="str">
        <f>IF($I42&gt;0.6,"Valid","Tidak Valid")</f>
        <v>Tidak Valid</v>
      </c>
    </row>
    <row r="43" spans="2:12" x14ac:dyDescent="0.25">
      <c r="B43" s="6" t="s">
        <v>55</v>
      </c>
      <c r="C43" s="94" t="s">
        <v>16</v>
      </c>
      <c r="D43" s="94" t="s">
        <v>16</v>
      </c>
      <c r="E43" s="94" t="s">
        <v>16</v>
      </c>
      <c r="F43" s="94" t="s">
        <v>16</v>
      </c>
      <c r="G43" s="94" t="s">
        <v>16</v>
      </c>
      <c r="H43" s="94" t="s">
        <v>16</v>
      </c>
      <c r="I43" s="94">
        <v>-0.37297497505893795</v>
      </c>
      <c r="J43" s="94" t="s">
        <v>16</v>
      </c>
      <c r="K43" s="8" t="str">
        <f>IF($I43&gt;0.7,"Valid","Tidak Valid")</f>
        <v>Tidak Valid</v>
      </c>
      <c r="L43" s="8" t="str">
        <f>IF($I43&gt;0.6,"Valid","Tidak Valid")</f>
        <v>Tidak Valid</v>
      </c>
    </row>
    <row r="44" spans="2:12" x14ac:dyDescent="0.25">
      <c r="B44" s="6" t="s">
        <v>56</v>
      </c>
      <c r="C44" s="94" t="s">
        <v>16</v>
      </c>
      <c r="D44" s="94" t="s">
        <v>16</v>
      </c>
      <c r="E44" s="94" t="s">
        <v>16</v>
      </c>
      <c r="F44" s="94" t="s">
        <v>16</v>
      </c>
      <c r="G44" s="94" t="s">
        <v>16</v>
      </c>
      <c r="H44" s="94" t="s">
        <v>16</v>
      </c>
      <c r="I44" s="94" t="s">
        <v>16</v>
      </c>
      <c r="J44" s="94">
        <v>0.66999403633958476</v>
      </c>
      <c r="K44" s="8" t="str">
        <f>IF($J44&gt;0.7,"Valid","Tidak Valid")</f>
        <v>Tidak Valid</v>
      </c>
      <c r="L44" s="8" t="str">
        <f>IF($J44&gt;0.6,"Valid","Tidak Valid")</f>
        <v>Valid</v>
      </c>
    </row>
    <row r="45" spans="2:12" x14ac:dyDescent="0.25">
      <c r="B45" s="6" t="s">
        <v>57</v>
      </c>
      <c r="C45" s="94" t="s">
        <v>16</v>
      </c>
      <c r="D45" s="94" t="s">
        <v>16</v>
      </c>
      <c r="E45" s="94" t="s">
        <v>16</v>
      </c>
      <c r="F45" s="94" t="s">
        <v>16</v>
      </c>
      <c r="G45" s="94" t="s">
        <v>16</v>
      </c>
      <c r="H45" s="94" t="s">
        <v>16</v>
      </c>
      <c r="I45" s="94" t="s">
        <v>16</v>
      </c>
      <c r="J45" s="93">
        <v>0.80578950269999805</v>
      </c>
      <c r="K45" s="8" t="str">
        <f t="shared" ref="K45:K53" si="9">IF($J45&gt;0.7,"Valid","Tidak Valid")</f>
        <v>Valid</v>
      </c>
      <c r="L45" s="8" t="str">
        <f t="shared" ref="L45:L53" si="10">IF($J45&gt;0.6,"Valid","Tidak Valid")</f>
        <v>Valid</v>
      </c>
    </row>
    <row r="46" spans="2:12" x14ac:dyDescent="0.25">
      <c r="B46" s="6" t="s">
        <v>58</v>
      </c>
      <c r="C46" s="94" t="s">
        <v>16</v>
      </c>
      <c r="D46" s="94" t="s">
        <v>16</v>
      </c>
      <c r="E46" s="94" t="s">
        <v>16</v>
      </c>
      <c r="F46" s="94" t="s">
        <v>16</v>
      </c>
      <c r="G46" s="94" t="s">
        <v>16</v>
      </c>
      <c r="H46" s="94" t="s">
        <v>16</v>
      </c>
      <c r="I46" s="94" t="s">
        <v>16</v>
      </c>
      <c r="J46" s="93">
        <v>0.71106756395706117</v>
      </c>
      <c r="K46" s="8" t="str">
        <f t="shared" si="9"/>
        <v>Valid</v>
      </c>
      <c r="L46" s="8" t="str">
        <f t="shared" si="10"/>
        <v>Valid</v>
      </c>
    </row>
    <row r="47" spans="2:12" x14ac:dyDescent="0.25">
      <c r="B47" s="6" t="s">
        <v>59</v>
      </c>
      <c r="C47" s="94" t="s">
        <v>16</v>
      </c>
      <c r="D47" s="94" t="s">
        <v>16</v>
      </c>
      <c r="E47" s="94" t="s">
        <v>16</v>
      </c>
      <c r="F47" s="94" t="s">
        <v>16</v>
      </c>
      <c r="G47" s="94" t="s">
        <v>16</v>
      </c>
      <c r="H47" s="94" t="s">
        <v>16</v>
      </c>
      <c r="I47" s="94" t="s">
        <v>16</v>
      </c>
      <c r="J47" s="94">
        <v>0.58877660273848786</v>
      </c>
      <c r="K47" s="8" t="str">
        <f t="shared" si="9"/>
        <v>Tidak Valid</v>
      </c>
      <c r="L47" s="8" t="str">
        <f t="shared" si="10"/>
        <v>Tidak Valid</v>
      </c>
    </row>
    <row r="48" spans="2:12" x14ac:dyDescent="0.25">
      <c r="B48" s="6" t="s">
        <v>60</v>
      </c>
      <c r="C48" s="94" t="s">
        <v>16</v>
      </c>
      <c r="D48" s="94" t="s">
        <v>16</v>
      </c>
      <c r="E48" s="94" t="s">
        <v>16</v>
      </c>
      <c r="F48" s="94" t="s">
        <v>16</v>
      </c>
      <c r="G48" s="94" t="s">
        <v>16</v>
      </c>
      <c r="H48" s="94" t="s">
        <v>16</v>
      </c>
      <c r="I48" s="94" t="s">
        <v>16</v>
      </c>
      <c r="J48" s="94">
        <v>0.51445197999676884</v>
      </c>
      <c r="K48" s="10" t="str">
        <f t="shared" si="9"/>
        <v>Tidak Valid</v>
      </c>
      <c r="L48" s="8" t="str">
        <f t="shared" si="10"/>
        <v>Tidak Valid</v>
      </c>
    </row>
    <row r="49" spans="2:16" x14ac:dyDescent="0.25">
      <c r="B49" s="6" t="s">
        <v>61</v>
      </c>
      <c r="C49" s="94" t="s">
        <v>16</v>
      </c>
      <c r="D49" s="94" t="s">
        <v>16</v>
      </c>
      <c r="E49" s="94" t="s">
        <v>16</v>
      </c>
      <c r="F49" s="94" t="s">
        <v>16</v>
      </c>
      <c r="G49" s="94" t="s">
        <v>16</v>
      </c>
      <c r="H49" s="94" t="s">
        <v>16</v>
      </c>
      <c r="I49" s="94" t="s">
        <v>16</v>
      </c>
      <c r="J49" s="94">
        <v>0.52557464091701855</v>
      </c>
      <c r="K49" s="10" t="str">
        <f t="shared" si="9"/>
        <v>Tidak Valid</v>
      </c>
      <c r="L49" s="10" t="str">
        <f t="shared" si="10"/>
        <v>Tidak Valid</v>
      </c>
    </row>
    <row r="50" spans="2:16" x14ac:dyDescent="0.25">
      <c r="B50" s="6" t="s">
        <v>62</v>
      </c>
      <c r="C50" s="94" t="s">
        <v>16</v>
      </c>
      <c r="D50" s="94" t="s">
        <v>16</v>
      </c>
      <c r="E50" s="94" t="s">
        <v>16</v>
      </c>
      <c r="F50" s="94" t="s">
        <v>16</v>
      </c>
      <c r="G50" s="94" t="s">
        <v>16</v>
      </c>
      <c r="H50" s="94" t="s">
        <v>16</v>
      </c>
      <c r="I50" s="94" t="s">
        <v>16</v>
      </c>
      <c r="J50" s="94">
        <v>0.64708191898119261</v>
      </c>
      <c r="K50" s="8" t="str">
        <f t="shared" si="9"/>
        <v>Tidak Valid</v>
      </c>
      <c r="L50" s="8" t="str">
        <f t="shared" si="10"/>
        <v>Valid</v>
      </c>
    </row>
    <row r="51" spans="2:16" x14ac:dyDescent="0.25">
      <c r="B51" s="6" t="s">
        <v>63</v>
      </c>
      <c r="C51" s="94" t="s">
        <v>16</v>
      </c>
      <c r="D51" s="94" t="s">
        <v>16</v>
      </c>
      <c r="E51" s="94" t="s">
        <v>16</v>
      </c>
      <c r="F51" s="94" t="s">
        <v>16</v>
      </c>
      <c r="G51" s="94" t="s">
        <v>16</v>
      </c>
      <c r="H51" s="94" t="s">
        <v>16</v>
      </c>
      <c r="I51" s="94" t="s">
        <v>16</v>
      </c>
      <c r="J51" s="93">
        <v>0.77284589788946156</v>
      </c>
      <c r="K51" s="10" t="str">
        <f t="shared" si="9"/>
        <v>Valid</v>
      </c>
      <c r="L51" s="10" t="str">
        <f t="shared" si="10"/>
        <v>Valid</v>
      </c>
    </row>
    <row r="52" spans="2:16" x14ac:dyDescent="0.25">
      <c r="B52" s="6" t="s">
        <v>64</v>
      </c>
      <c r="C52" s="94" t="s">
        <v>16</v>
      </c>
      <c r="D52" s="94" t="s">
        <v>16</v>
      </c>
      <c r="E52" s="94" t="s">
        <v>16</v>
      </c>
      <c r="F52" s="94" t="s">
        <v>16</v>
      </c>
      <c r="G52" s="94" t="s">
        <v>16</v>
      </c>
      <c r="H52" s="94" t="s">
        <v>16</v>
      </c>
      <c r="I52" s="94" t="s">
        <v>16</v>
      </c>
      <c r="J52" s="93">
        <v>0.78264194925571484</v>
      </c>
      <c r="K52" s="8" t="str">
        <f t="shared" si="9"/>
        <v>Valid</v>
      </c>
      <c r="L52" s="8" t="str">
        <f t="shared" si="10"/>
        <v>Valid</v>
      </c>
    </row>
    <row r="53" spans="2:16" x14ac:dyDescent="0.25">
      <c r="B53" s="6" t="s">
        <v>65</v>
      </c>
      <c r="C53" s="94" t="s">
        <v>16</v>
      </c>
      <c r="D53" s="94" t="s">
        <v>16</v>
      </c>
      <c r="E53" s="94" t="s">
        <v>16</v>
      </c>
      <c r="F53" s="94" t="s">
        <v>16</v>
      </c>
      <c r="G53" s="94" t="s">
        <v>16</v>
      </c>
      <c r="H53" s="94" t="s">
        <v>16</v>
      </c>
      <c r="I53" s="94" t="s">
        <v>16</v>
      </c>
      <c r="J53" s="93">
        <v>0.84180765575526417</v>
      </c>
      <c r="K53" s="8" t="str">
        <f t="shared" si="9"/>
        <v>Valid</v>
      </c>
      <c r="L53" s="8" t="str">
        <f t="shared" si="10"/>
        <v>Valid</v>
      </c>
    </row>
    <row r="55" spans="2:16" ht="18.75" x14ac:dyDescent="0.3">
      <c r="B55" s="1" t="s">
        <v>177</v>
      </c>
      <c r="N55" s="1" t="s">
        <v>1</v>
      </c>
    </row>
    <row r="56" spans="2:16" ht="43.5" x14ac:dyDescent="0.25">
      <c r="B56" s="80" t="s">
        <v>2</v>
      </c>
      <c r="C56" s="81" t="s">
        <v>3</v>
      </c>
      <c r="D56" s="81" t="s">
        <v>4</v>
      </c>
      <c r="E56" s="81" t="s">
        <v>5</v>
      </c>
      <c r="F56" s="81" t="s">
        <v>6</v>
      </c>
      <c r="G56" s="81" t="s">
        <v>7</v>
      </c>
      <c r="H56" s="81" t="s">
        <v>8</v>
      </c>
      <c r="I56" s="81" t="s">
        <v>9</v>
      </c>
      <c r="J56" s="81" t="s">
        <v>10</v>
      </c>
      <c r="K56" s="82" t="s">
        <v>11</v>
      </c>
      <c r="L56" s="82" t="s">
        <v>12</v>
      </c>
      <c r="N56" s="5" t="s">
        <v>13</v>
      </c>
      <c r="O56" s="95" t="s">
        <v>14</v>
      </c>
      <c r="P56" s="95"/>
    </row>
    <row r="57" spans="2:16" x14ac:dyDescent="0.25">
      <c r="B57" s="6" t="s">
        <v>15</v>
      </c>
      <c r="C57" s="93">
        <v>0.99999999999999878</v>
      </c>
      <c r="D57" s="20" t="s">
        <v>16</v>
      </c>
      <c r="E57" s="20" t="s">
        <v>16</v>
      </c>
      <c r="F57" s="20" t="s">
        <v>16</v>
      </c>
      <c r="G57" s="20" t="s">
        <v>16</v>
      </c>
      <c r="H57" s="20" t="s">
        <v>16</v>
      </c>
      <c r="I57" s="20" t="s">
        <v>16</v>
      </c>
      <c r="J57" s="20" t="s">
        <v>16</v>
      </c>
      <c r="K57" s="8" t="str">
        <f>IF($C57&gt;0.7,"Valid","Tidak Valid")</f>
        <v>Valid</v>
      </c>
      <c r="L57" s="8" t="str">
        <f>IF($C57&gt;0.6,"Valid","Tidak Valid")</f>
        <v>Valid</v>
      </c>
      <c r="N57" s="6" t="s">
        <v>3</v>
      </c>
      <c r="O57" s="93">
        <v>0.99999999999999933</v>
      </c>
      <c r="P57" s="20" t="str">
        <f>IF(O57&gt;0.5,"Valid","Tidak Valid")</f>
        <v>Valid</v>
      </c>
    </row>
    <row r="58" spans="2:16" x14ac:dyDescent="0.25">
      <c r="B58" s="6" t="s">
        <v>17</v>
      </c>
      <c r="C58" s="20" t="s">
        <v>16</v>
      </c>
      <c r="D58" s="94">
        <v>0.56788521401142389</v>
      </c>
      <c r="E58" s="20" t="s">
        <v>16</v>
      </c>
      <c r="F58" s="20" t="s">
        <v>16</v>
      </c>
      <c r="G58" s="20" t="s">
        <v>16</v>
      </c>
      <c r="H58" s="20" t="s">
        <v>16</v>
      </c>
      <c r="I58" s="20" t="s">
        <v>16</v>
      </c>
      <c r="J58" s="20" t="s">
        <v>16</v>
      </c>
      <c r="K58" s="8" t="str">
        <f t="shared" ref="K58:K63" si="11">IF($D58&gt;0.7,"Valid","Tidak Valid")</f>
        <v>Tidak Valid</v>
      </c>
      <c r="L58" s="8" t="str">
        <f t="shared" ref="L58:L63" si="12">IF($D58&gt;0.6,"Valid","Tidak Valid")</f>
        <v>Tidak Valid</v>
      </c>
      <c r="N58" s="6" t="s">
        <v>4</v>
      </c>
      <c r="O58" s="93">
        <v>0.58316104286614667</v>
      </c>
      <c r="P58" s="20" t="str">
        <f t="shared" ref="P58:P64" si="13">IF(O58&gt;0.5,"Valid","Tidak Valid")</f>
        <v>Valid</v>
      </c>
    </row>
    <row r="59" spans="2:16" x14ac:dyDescent="0.25">
      <c r="B59" s="6" t="s">
        <v>18</v>
      </c>
      <c r="C59" s="20" t="s">
        <v>16</v>
      </c>
      <c r="D59" s="93">
        <v>0.83237640335766083</v>
      </c>
      <c r="E59" s="20" t="s">
        <v>16</v>
      </c>
      <c r="F59" s="20" t="s">
        <v>16</v>
      </c>
      <c r="G59" s="20" t="s">
        <v>16</v>
      </c>
      <c r="H59" s="20" t="s">
        <v>16</v>
      </c>
      <c r="I59" s="20" t="s">
        <v>16</v>
      </c>
      <c r="J59" s="20" t="s">
        <v>16</v>
      </c>
      <c r="K59" s="8" t="str">
        <f t="shared" si="11"/>
        <v>Valid</v>
      </c>
      <c r="L59" s="8" t="str">
        <f t="shared" si="12"/>
        <v>Valid</v>
      </c>
      <c r="N59" s="6" t="s">
        <v>5</v>
      </c>
      <c r="O59" s="93">
        <v>0.51624277743068592</v>
      </c>
      <c r="P59" s="10" t="str">
        <f t="shared" si="13"/>
        <v>Valid</v>
      </c>
    </row>
    <row r="60" spans="2:16" x14ac:dyDescent="0.25">
      <c r="B60" s="6" t="s">
        <v>19</v>
      </c>
      <c r="C60" s="20" t="s">
        <v>16</v>
      </c>
      <c r="D60" s="20"/>
      <c r="E60" s="20" t="s">
        <v>16</v>
      </c>
      <c r="F60" s="20" t="s">
        <v>16</v>
      </c>
      <c r="G60" s="20" t="s">
        <v>16</v>
      </c>
      <c r="H60" s="20" t="s">
        <v>16</v>
      </c>
      <c r="I60" s="20" t="s">
        <v>16</v>
      </c>
      <c r="J60" s="20" t="s">
        <v>16</v>
      </c>
      <c r="K60" s="8" t="str">
        <f t="shared" si="11"/>
        <v>Tidak Valid</v>
      </c>
      <c r="L60" s="8" t="str">
        <f t="shared" si="12"/>
        <v>Tidak Valid</v>
      </c>
      <c r="N60" s="6" t="s">
        <v>6</v>
      </c>
      <c r="O60" s="94">
        <v>0.46925923884915316</v>
      </c>
      <c r="P60" s="20" t="str">
        <f t="shared" si="13"/>
        <v>Tidak Valid</v>
      </c>
    </row>
    <row r="61" spans="2:16" x14ac:dyDescent="0.25">
      <c r="B61" s="6" t="s">
        <v>20</v>
      </c>
      <c r="C61" s="20" t="s">
        <v>16</v>
      </c>
      <c r="D61" s="93">
        <v>0.85681913811434318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8" t="str">
        <f t="shared" si="11"/>
        <v>Valid</v>
      </c>
      <c r="L61" s="8" t="str">
        <f t="shared" si="12"/>
        <v>Valid</v>
      </c>
      <c r="N61" s="6" t="s">
        <v>7</v>
      </c>
      <c r="O61" s="93">
        <v>0.82171835487720257</v>
      </c>
      <c r="P61" s="20" t="str">
        <f t="shared" si="13"/>
        <v>Valid</v>
      </c>
    </row>
    <row r="62" spans="2:16" x14ac:dyDescent="0.25">
      <c r="B62" s="6" t="s">
        <v>21</v>
      </c>
      <c r="C62" s="20" t="s">
        <v>16</v>
      </c>
      <c r="D62" s="20"/>
      <c r="E62" s="20" t="s">
        <v>16</v>
      </c>
      <c r="F62" s="20" t="s">
        <v>16</v>
      </c>
      <c r="G62" s="20" t="s">
        <v>16</v>
      </c>
      <c r="H62" s="20" t="s">
        <v>16</v>
      </c>
      <c r="I62" s="20" t="s">
        <v>16</v>
      </c>
      <c r="J62" s="20" t="s">
        <v>16</v>
      </c>
      <c r="K62" s="8" t="str">
        <f t="shared" si="11"/>
        <v>Tidak Valid</v>
      </c>
      <c r="L62" s="8" t="str">
        <f t="shared" si="12"/>
        <v>Tidak Valid</v>
      </c>
      <c r="N62" s="6" t="s">
        <v>8</v>
      </c>
      <c r="O62" s="93">
        <v>0.59116905278800624</v>
      </c>
      <c r="P62" s="20" t="str">
        <f t="shared" si="13"/>
        <v>Valid</v>
      </c>
    </row>
    <row r="63" spans="2:16" x14ac:dyDescent="0.25">
      <c r="B63" s="6" t="s">
        <v>22</v>
      </c>
      <c r="C63" s="20" t="s">
        <v>16</v>
      </c>
      <c r="D63" s="20"/>
      <c r="E63" s="20" t="s">
        <v>16</v>
      </c>
      <c r="F63" s="20" t="s">
        <v>16</v>
      </c>
      <c r="G63" s="20" t="s">
        <v>16</v>
      </c>
      <c r="H63" s="20" t="s">
        <v>16</v>
      </c>
      <c r="I63" s="20" t="s">
        <v>16</v>
      </c>
      <c r="J63" s="20" t="s">
        <v>16</v>
      </c>
      <c r="K63" s="8" t="str">
        <f t="shared" si="11"/>
        <v>Tidak Valid</v>
      </c>
      <c r="L63" s="8" t="str">
        <f t="shared" si="12"/>
        <v>Tidak Valid</v>
      </c>
      <c r="N63" s="6" t="s">
        <v>9</v>
      </c>
      <c r="O63" s="93">
        <v>0.90603115503257392</v>
      </c>
      <c r="P63" s="20" t="str">
        <f t="shared" si="13"/>
        <v>Valid</v>
      </c>
    </row>
    <row r="64" spans="2:16" x14ac:dyDescent="0.25">
      <c r="B64" s="6" t="s">
        <v>23</v>
      </c>
      <c r="C64" s="20" t="s">
        <v>16</v>
      </c>
      <c r="D64" s="20" t="s">
        <v>16</v>
      </c>
      <c r="E64" s="20" t="s">
        <v>16</v>
      </c>
      <c r="F64" s="94">
        <v>0.55929423162428815</v>
      </c>
      <c r="G64" s="20" t="s">
        <v>16</v>
      </c>
      <c r="H64" s="20" t="s">
        <v>16</v>
      </c>
      <c r="I64" s="20" t="s">
        <v>16</v>
      </c>
      <c r="J64" s="20" t="s">
        <v>16</v>
      </c>
      <c r="K64" s="8" t="str">
        <f>IF($F64&gt;0.7,"Valid","Tidak Valid")</f>
        <v>Tidak Valid</v>
      </c>
      <c r="L64" s="8" t="str">
        <f>IF($F64&gt;0.6,"Valid","Tidak Valid")</f>
        <v>Tidak Valid</v>
      </c>
      <c r="N64" s="6" t="s">
        <v>10</v>
      </c>
      <c r="O64" s="94">
        <v>0.48214594008319311</v>
      </c>
      <c r="P64" s="20" t="str">
        <f t="shared" si="13"/>
        <v>Tidak Valid</v>
      </c>
    </row>
    <row r="65" spans="2:12" x14ac:dyDescent="0.25">
      <c r="B65" s="6" t="s">
        <v>24</v>
      </c>
      <c r="C65" s="20" t="s">
        <v>16</v>
      </c>
      <c r="D65" s="20" t="s">
        <v>16</v>
      </c>
      <c r="E65" s="20" t="s">
        <v>16</v>
      </c>
      <c r="F65" s="20"/>
      <c r="G65" s="20" t="s">
        <v>16</v>
      </c>
      <c r="H65" s="20" t="s">
        <v>16</v>
      </c>
      <c r="I65" s="20" t="s">
        <v>16</v>
      </c>
      <c r="J65" s="20" t="s">
        <v>16</v>
      </c>
      <c r="K65" s="10" t="str">
        <f t="shared" ref="K65:K71" si="14">IF($F65&gt;0.7,"Valid","Tidak Valid")</f>
        <v>Tidak Valid</v>
      </c>
      <c r="L65" s="10" t="str">
        <f t="shared" ref="L65:L71" si="15">IF($F65&gt;0.6,"Valid","Tidak Valid")</f>
        <v>Tidak Valid</v>
      </c>
    </row>
    <row r="66" spans="2:12" x14ac:dyDescent="0.25">
      <c r="B66" s="6" t="s">
        <v>25</v>
      </c>
      <c r="C66" s="20" t="s">
        <v>16</v>
      </c>
      <c r="D66" s="20" t="s">
        <v>16</v>
      </c>
      <c r="E66" s="20" t="s">
        <v>16</v>
      </c>
      <c r="F66" s="20"/>
      <c r="G66" s="20" t="s">
        <v>16</v>
      </c>
      <c r="H66" s="20" t="s">
        <v>16</v>
      </c>
      <c r="I66" s="20" t="s">
        <v>16</v>
      </c>
      <c r="J66" s="20" t="s">
        <v>16</v>
      </c>
      <c r="K66" s="10" t="str">
        <f t="shared" si="14"/>
        <v>Tidak Valid</v>
      </c>
      <c r="L66" s="10" t="str">
        <f t="shared" si="15"/>
        <v>Tidak Valid</v>
      </c>
    </row>
    <row r="67" spans="2:12" x14ac:dyDescent="0.25">
      <c r="B67" s="6" t="s">
        <v>26</v>
      </c>
      <c r="C67" s="20" t="s">
        <v>16</v>
      </c>
      <c r="D67" s="20" t="s">
        <v>16</v>
      </c>
      <c r="E67" s="20" t="s">
        <v>16</v>
      </c>
      <c r="F67" s="94">
        <v>0.59533774745930068</v>
      </c>
      <c r="G67" s="20" t="s">
        <v>16</v>
      </c>
      <c r="H67" s="20" t="s">
        <v>16</v>
      </c>
      <c r="I67" s="20" t="s">
        <v>16</v>
      </c>
      <c r="J67" s="20" t="s">
        <v>16</v>
      </c>
      <c r="K67" s="8" t="str">
        <f t="shared" si="14"/>
        <v>Tidak Valid</v>
      </c>
      <c r="L67" s="8" t="str">
        <f t="shared" si="15"/>
        <v>Tidak Valid</v>
      </c>
    </row>
    <row r="68" spans="2:12" x14ac:dyDescent="0.25">
      <c r="B68" s="6" t="s">
        <v>27</v>
      </c>
      <c r="C68" s="20" t="s">
        <v>16</v>
      </c>
      <c r="D68" s="20" t="s">
        <v>16</v>
      </c>
      <c r="E68" s="20" t="s">
        <v>16</v>
      </c>
      <c r="F68" s="93">
        <v>0.74250882520728512</v>
      </c>
      <c r="G68" s="20" t="s">
        <v>16</v>
      </c>
      <c r="H68" s="20" t="s">
        <v>16</v>
      </c>
      <c r="I68" s="20" t="s">
        <v>16</v>
      </c>
      <c r="J68" s="20" t="s">
        <v>16</v>
      </c>
      <c r="K68" s="8" t="str">
        <f t="shared" si="14"/>
        <v>Valid</v>
      </c>
      <c r="L68" s="8" t="str">
        <f t="shared" si="15"/>
        <v>Valid</v>
      </c>
    </row>
    <row r="69" spans="2:12" x14ac:dyDescent="0.25">
      <c r="B69" s="6" t="s">
        <v>28</v>
      </c>
      <c r="C69" s="20" t="s">
        <v>16</v>
      </c>
      <c r="D69" s="20" t="s">
        <v>16</v>
      </c>
      <c r="E69" s="20" t="s">
        <v>16</v>
      </c>
      <c r="F69" s="94">
        <v>0.66329838224283455</v>
      </c>
      <c r="G69" s="20" t="s">
        <v>16</v>
      </c>
      <c r="H69" s="20" t="s">
        <v>16</v>
      </c>
      <c r="I69" s="20" t="s">
        <v>16</v>
      </c>
      <c r="J69" s="20" t="s">
        <v>16</v>
      </c>
      <c r="K69" s="8" t="str">
        <f t="shared" si="14"/>
        <v>Tidak Valid</v>
      </c>
      <c r="L69" s="8" t="str">
        <f t="shared" si="15"/>
        <v>Valid</v>
      </c>
    </row>
    <row r="70" spans="2:12" x14ac:dyDescent="0.25">
      <c r="B70" s="6" t="s">
        <v>29</v>
      </c>
      <c r="C70" s="20" t="s">
        <v>16</v>
      </c>
      <c r="D70" s="20" t="s">
        <v>16</v>
      </c>
      <c r="E70" s="20" t="s">
        <v>16</v>
      </c>
      <c r="F70" s="93">
        <v>0.76570805455268376</v>
      </c>
      <c r="G70" s="20" t="s">
        <v>16</v>
      </c>
      <c r="H70" s="20" t="s">
        <v>16</v>
      </c>
      <c r="I70" s="20" t="s">
        <v>16</v>
      </c>
      <c r="J70" s="20" t="s">
        <v>16</v>
      </c>
      <c r="K70" s="8" t="str">
        <f t="shared" si="14"/>
        <v>Valid</v>
      </c>
      <c r="L70" s="8" t="str">
        <f t="shared" si="15"/>
        <v>Valid</v>
      </c>
    </row>
    <row r="71" spans="2:12" x14ac:dyDescent="0.25">
      <c r="B71" s="6" t="s">
        <v>30</v>
      </c>
      <c r="C71" s="20" t="s">
        <v>16</v>
      </c>
      <c r="D71" s="20" t="s">
        <v>16</v>
      </c>
      <c r="E71" s="20" t="s">
        <v>16</v>
      </c>
      <c r="F71" s="93">
        <v>0.75546372369114057</v>
      </c>
      <c r="G71" s="20" t="s">
        <v>16</v>
      </c>
      <c r="H71" s="20" t="s">
        <v>16</v>
      </c>
      <c r="I71" s="20" t="s">
        <v>16</v>
      </c>
      <c r="J71" s="20" t="s">
        <v>16</v>
      </c>
      <c r="K71" s="8" t="str">
        <f t="shared" si="14"/>
        <v>Valid</v>
      </c>
      <c r="L71" s="8" t="str">
        <f t="shared" si="15"/>
        <v>Valid</v>
      </c>
    </row>
    <row r="72" spans="2:12" x14ac:dyDescent="0.25">
      <c r="B72" s="6" t="s">
        <v>31</v>
      </c>
      <c r="C72" s="20" t="s">
        <v>16</v>
      </c>
      <c r="D72" s="20" t="s">
        <v>16</v>
      </c>
      <c r="E72" s="20"/>
      <c r="F72" s="20" t="s">
        <v>16</v>
      </c>
      <c r="G72" s="20" t="s">
        <v>16</v>
      </c>
      <c r="H72" s="20" t="s">
        <v>16</v>
      </c>
      <c r="I72" s="20" t="s">
        <v>16</v>
      </c>
      <c r="J72" s="20" t="s">
        <v>16</v>
      </c>
      <c r="K72" s="10" t="str">
        <f t="shared" ref="K72:K77" si="16">IF($E72&gt;0.7,"Valid","Tidak Valid")</f>
        <v>Tidak Valid</v>
      </c>
      <c r="L72" s="10" t="str">
        <f t="shared" ref="L72:L77" si="17">IF($E72&gt;0.6,"Valid","Tidak Valid")</f>
        <v>Tidak Valid</v>
      </c>
    </row>
    <row r="73" spans="2:12" x14ac:dyDescent="0.25">
      <c r="B73" s="6" t="s">
        <v>32</v>
      </c>
      <c r="C73" s="20" t="s">
        <v>16</v>
      </c>
      <c r="D73" s="20" t="s">
        <v>16</v>
      </c>
      <c r="E73" s="93">
        <v>0.80934597900621497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10" t="str">
        <f t="shared" si="16"/>
        <v>Valid</v>
      </c>
      <c r="L73" s="8" t="str">
        <f t="shared" si="17"/>
        <v>Valid</v>
      </c>
    </row>
    <row r="74" spans="2:12" x14ac:dyDescent="0.25">
      <c r="B74" s="6" t="s">
        <v>33</v>
      </c>
      <c r="C74" s="20" t="s">
        <v>16</v>
      </c>
      <c r="D74" s="20" t="s">
        <v>16</v>
      </c>
      <c r="E74" s="93">
        <v>0.8753105876024313</v>
      </c>
      <c r="F74" s="20" t="s">
        <v>16</v>
      </c>
      <c r="G74" s="20" t="s">
        <v>16</v>
      </c>
      <c r="H74" s="20" t="s">
        <v>16</v>
      </c>
      <c r="I74" s="20" t="s">
        <v>16</v>
      </c>
      <c r="J74" s="20" t="s">
        <v>16</v>
      </c>
      <c r="K74" s="8" t="str">
        <f t="shared" si="16"/>
        <v>Valid</v>
      </c>
      <c r="L74" s="8" t="str">
        <f t="shared" si="17"/>
        <v>Valid</v>
      </c>
    </row>
    <row r="75" spans="2:12" x14ac:dyDescent="0.25">
      <c r="B75" s="6" t="s">
        <v>34</v>
      </c>
      <c r="C75" s="20" t="s">
        <v>16</v>
      </c>
      <c r="D75" s="20" t="s">
        <v>16</v>
      </c>
      <c r="E75" s="94">
        <v>0.60892922579887832</v>
      </c>
      <c r="F75" s="20" t="s">
        <v>16</v>
      </c>
      <c r="G75" s="20" t="s">
        <v>16</v>
      </c>
      <c r="H75" s="20" t="s">
        <v>16</v>
      </c>
      <c r="I75" s="20" t="s">
        <v>16</v>
      </c>
      <c r="J75" s="20" t="s">
        <v>16</v>
      </c>
      <c r="K75" s="8" t="str">
        <f t="shared" si="16"/>
        <v>Tidak Valid</v>
      </c>
      <c r="L75" s="8" t="str">
        <f t="shared" si="17"/>
        <v>Valid</v>
      </c>
    </row>
    <row r="76" spans="2:12" x14ac:dyDescent="0.25">
      <c r="B76" s="6" t="s">
        <v>35</v>
      </c>
      <c r="C76" s="20" t="s">
        <v>16</v>
      </c>
      <c r="D76" s="20" t="s">
        <v>16</v>
      </c>
      <c r="E76" s="94">
        <v>0.6623606940785941</v>
      </c>
      <c r="F76" s="20" t="s">
        <v>16</v>
      </c>
      <c r="G76" s="20" t="s">
        <v>16</v>
      </c>
      <c r="H76" s="20" t="s">
        <v>16</v>
      </c>
      <c r="I76" s="20" t="s">
        <v>16</v>
      </c>
      <c r="J76" s="20" t="s">
        <v>16</v>
      </c>
      <c r="K76" s="8" t="str">
        <f t="shared" si="16"/>
        <v>Tidak Valid</v>
      </c>
      <c r="L76" s="8" t="str">
        <f t="shared" si="17"/>
        <v>Valid</v>
      </c>
    </row>
    <row r="77" spans="2:12" x14ac:dyDescent="0.25">
      <c r="B77" s="6" t="s">
        <v>36</v>
      </c>
      <c r="C77" s="20" t="s">
        <v>16</v>
      </c>
      <c r="D77" s="20" t="s">
        <v>16</v>
      </c>
      <c r="E77" s="94">
        <v>0.59202014962220051</v>
      </c>
      <c r="F77" s="20" t="s">
        <v>16</v>
      </c>
      <c r="G77" s="20" t="s">
        <v>16</v>
      </c>
      <c r="H77" s="20" t="s">
        <v>16</v>
      </c>
      <c r="I77" s="20" t="s">
        <v>16</v>
      </c>
      <c r="J77" s="20" t="s">
        <v>16</v>
      </c>
      <c r="K77" s="8" t="str">
        <f t="shared" si="16"/>
        <v>Tidak Valid</v>
      </c>
      <c r="L77" s="8" t="str">
        <f t="shared" si="17"/>
        <v>Tidak Valid</v>
      </c>
    </row>
    <row r="78" spans="2:12" x14ac:dyDescent="0.25">
      <c r="B78" s="6" t="s">
        <v>37</v>
      </c>
      <c r="C78" s="20" t="s">
        <v>16</v>
      </c>
      <c r="D78" s="20" t="s">
        <v>16</v>
      </c>
      <c r="E78" s="20" t="s">
        <v>16</v>
      </c>
      <c r="F78" s="20" t="s">
        <v>16</v>
      </c>
      <c r="G78" s="93">
        <v>0.78863840173494171</v>
      </c>
      <c r="H78" s="20" t="s">
        <v>16</v>
      </c>
      <c r="I78" s="20" t="s">
        <v>16</v>
      </c>
      <c r="J78" s="20" t="s">
        <v>16</v>
      </c>
      <c r="K78" s="8" t="str">
        <f>IF($G78&gt;0.7,"Valid","Tidak Valid")</f>
        <v>Valid</v>
      </c>
      <c r="L78" s="8" t="str">
        <f>IF($G78&gt;0.6,"Valid","Tidak Valid")</f>
        <v>Valid</v>
      </c>
    </row>
    <row r="79" spans="2:12" x14ac:dyDescent="0.25">
      <c r="B79" s="6" t="s">
        <v>38</v>
      </c>
      <c r="C79" s="20" t="s">
        <v>16</v>
      </c>
      <c r="D79" s="20" t="s">
        <v>16</v>
      </c>
      <c r="E79" s="20" t="s">
        <v>16</v>
      </c>
      <c r="F79" s="20" t="s">
        <v>16</v>
      </c>
      <c r="G79" s="93">
        <v>0.9509301667104475</v>
      </c>
      <c r="H79" s="20" t="s">
        <v>16</v>
      </c>
      <c r="I79" s="20" t="s">
        <v>16</v>
      </c>
      <c r="J79" s="20" t="s">
        <v>16</v>
      </c>
      <c r="K79" s="8" t="str">
        <f>IF($G79&gt;0.7,"Valid","Tidak Valid")</f>
        <v>Valid</v>
      </c>
      <c r="L79" s="8" t="str">
        <f>IF($G79&gt;0.6,"Valid","Tidak Valid")</f>
        <v>Valid</v>
      </c>
    </row>
    <row r="80" spans="2:12" x14ac:dyDescent="0.25">
      <c r="B80" s="6" t="s">
        <v>39</v>
      </c>
      <c r="C80" s="20" t="s">
        <v>16</v>
      </c>
      <c r="D80" s="20" t="s">
        <v>16</v>
      </c>
      <c r="E80" s="20" t="s">
        <v>16</v>
      </c>
      <c r="F80" s="20" t="s">
        <v>16</v>
      </c>
      <c r="G80" s="93">
        <v>0.9260817430962579</v>
      </c>
      <c r="H80" s="20" t="s">
        <v>16</v>
      </c>
      <c r="I80" s="20" t="s">
        <v>16</v>
      </c>
      <c r="J80" s="20" t="s">
        <v>16</v>
      </c>
      <c r="K80" s="8" t="str">
        <f>IF($G80&gt;0.7,"Valid","Tidak Valid")</f>
        <v>Valid</v>
      </c>
      <c r="L80" s="8" t="str">
        <f>IF($G80&gt;0.6,"Valid","Tidak Valid")</f>
        <v>Valid</v>
      </c>
    </row>
    <row r="81" spans="2:12" x14ac:dyDescent="0.25">
      <c r="B81" s="6" t="s">
        <v>40</v>
      </c>
      <c r="C81" s="20" t="s">
        <v>16</v>
      </c>
      <c r="D81" s="20" t="s">
        <v>16</v>
      </c>
      <c r="E81" s="20" t="s">
        <v>16</v>
      </c>
      <c r="F81" s="20" t="s">
        <v>16</v>
      </c>
      <c r="G81" s="93">
        <v>0.92594828485086111</v>
      </c>
      <c r="H81" s="20" t="s">
        <v>16</v>
      </c>
      <c r="I81" s="20" t="s">
        <v>16</v>
      </c>
      <c r="J81" s="20" t="s">
        <v>16</v>
      </c>
      <c r="K81" s="8" t="str">
        <f>IF($G81&gt;0.7,"Valid","Tidak Valid")</f>
        <v>Valid</v>
      </c>
      <c r="L81" s="8" t="str">
        <f>IF($G81&gt;0.6,"Valid","Tidak Valid")</f>
        <v>Valid</v>
      </c>
    </row>
    <row r="82" spans="2:12" x14ac:dyDescent="0.25">
      <c r="B82" s="6" t="s">
        <v>41</v>
      </c>
      <c r="C82" s="20" t="s">
        <v>16</v>
      </c>
      <c r="D82" s="20" t="s">
        <v>16</v>
      </c>
      <c r="E82" s="20" t="s">
        <v>16</v>
      </c>
      <c r="F82" s="20" t="s">
        <v>16</v>
      </c>
      <c r="G82" s="93">
        <v>0.93132456352259718</v>
      </c>
      <c r="H82" s="20" t="s">
        <v>16</v>
      </c>
      <c r="I82" s="20" t="s">
        <v>16</v>
      </c>
      <c r="J82" s="20" t="s">
        <v>16</v>
      </c>
      <c r="K82" s="8" t="str">
        <f>IF($G82&gt;0.7,"Valid","Tidak Valid")</f>
        <v>Valid</v>
      </c>
      <c r="L82" s="8" t="str">
        <f>IF($G82&gt;0.6,"Valid","Tidak Valid")</f>
        <v>Valid</v>
      </c>
    </row>
    <row r="83" spans="2:12" x14ac:dyDescent="0.25">
      <c r="B83" s="6" t="s">
        <v>42</v>
      </c>
      <c r="C83" s="20" t="s">
        <v>16</v>
      </c>
      <c r="D83" s="20" t="s">
        <v>16</v>
      </c>
      <c r="E83" s="20" t="s">
        <v>16</v>
      </c>
      <c r="F83" s="20" t="s">
        <v>16</v>
      </c>
      <c r="G83" s="20" t="s">
        <v>16</v>
      </c>
      <c r="H83" s="20"/>
      <c r="I83" s="20" t="s">
        <v>16</v>
      </c>
      <c r="J83" s="20" t="s">
        <v>16</v>
      </c>
      <c r="K83" s="10" t="str">
        <f>IF($H83&gt;0.7,"Valid","Tidak Valid")</f>
        <v>Tidak Valid</v>
      </c>
      <c r="L83" s="10" t="str">
        <f>IF($H83&gt;0.6,"Valid","Tidak Valid")</f>
        <v>Tidak Valid</v>
      </c>
    </row>
    <row r="84" spans="2:12" x14ac:dyDescent="0.25">
      <c r="B84" s="6" t="s">
        <v>43</v>
      </c>
      <c r="C84" s="20" t="s">
        <v>16</v>
      </c>
      <c r="D84" s="20" t="s">
        <v>16</v>
      </c>
      <c r="E84" s="20" t="s">
        <v>16</v>
      </c>
      <c r="F84" s="20" t="s">
        <v>16</v>
      </c>
      <c r="G84" s="20" t="s">
        <v>16</v>
      </c>
      <c r="H84" s="20"/>
      <c r="I84" s="20" t="s">
        <v>16</v>
      </c>
      <c r="J84" s="20" t="s">
        <v>16</v>
      </c>
      <c r="K84" s="10" t="str">
        <f t="shared" ref="K84:K91" si="18">IF($H84&gt;0.7,"Valid","Tidak Valid")</f>
        <v>Tidak Valid</v>
      </c>
      <c r="L84" s="10" t="str">
        <f t="shared" ref="L84:L91" si="19">IF($H84&gt;0.6,"Valid","Tidak Valid")</f>
        <v>Tidak Valid</v>
      </c>
    </row>
    <row r="85" spans="2:12" x14ac:dyDescent="0.25">
      <c r="B85" s="6" t="s">
        <v>44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94">
        <v>0.69939922799768095</v>
      </c>
      <c r="I85" s="20" t="s">
        <v>16</v>
      </c>
      <c r="J85" s="20" t="s">
        <v>16</v>
      </c>
      <c r="K85" s="8" t="str">
        <f t="shared" si="18"/>
        <v>Tidak Valid</v>
      </c>
      <c r="L85" s="8" t="str">
        <f t="shared" si="19"/>
        <v>Valid</v>
      </c>
    </row>
    <row r="86" spans="2:12" x14ac:dyDescent="0.25">
      <c r="B86" s="6" t="s">
        <v>45</v>
      </c>
      <c r="C86" s="20" t="s">
        <v>16</v>
      </c>
      <c r="D86" s="20" t="s">
        <v>16</v>
      </c>
      <c r="E86" s="20" t="s">
        <v>16</v>
      </c>
      <c r="F86" s="20" t="s">
        <v>16</v>
      </c>
      <c r="G86" s="20" t="s">
        <v>16</v>
      </c>
      <c r="H86" s="93">
        <v>0.8205897797829963</v>
      </c>
      <c r="I86" s="20" t="s">
        <v>16</v>
      </c>
      <c r="J86" s="20" t="s">
        <v>16</v>
      </c>
      <c r="K86" s="8" t="str">
        <f t="shared" si="18"/>
        <v>Valid</v>
      </c>
      <c r="L86" s="8" t="str">
        <f t="shared" si="19"/>
        <v>Valid</v>
      </c>
    </row>
    <row r="87" spans="2:12" x14ac:dyDescent="0.25">
      <c r="B87" s="6" t="s">
        <v>46</v>
      </c>
      <c r="C87" s="20" t="s">
        <v>16</v>
      </c>
      <c r="D87" s="20" t="s">
        <v>16</v>
      </c>
      <c r="E87" s="20" t="s">
        <v>16</v>
      </c>
      <c r="F87" s="20" t="s">
        <v>16</v>
      </c>
      <c r="G87" s="20" t="s">
        <v>16</v>
      </c>
      <c r="H87" s="20"/>
      <c r="I87" s="20" t="s">
        <v>16</v>
      </c>
      <c r="J87" s="20" t="s">
        <v>16</v>
      </c>
      <c r="K87" s="8" t="str">
        <f t="shared" si="18"/>
        <v>Tidak Valid</v>
      </c>
      <c r="L87" s="8" t="str">
        <f t="shared" si="19"/>
        <v>Tidak Valid</v>
      </c>
    </row>
    <row r="88" spans="2:12" x14ac:dyDescent="0.25">
      <c r="B88" s="6" t="s">
        <v>47</v>
      </c>
      <c r="C88" s="20" t="s">
        <v>16</v>
      </c>
      <c r="D88" s="20" t="s">
        <v>16</v>
      </c>
      <c r="E88" s="20" t="s">
        <v>16</v>
      </c>
      <c r="F88" s="20" t="s">
        <v>16</v>
      </c>
      <c r="G88" s="20" t="s">
        <v>16</v>
      </c>
      <c r="H88" s="20"/>
      <c r="I88" s="20" t="s">
        <v>16</v>
      </c>
      <c r="J88" s="20" t="s">
        <v>16</v>
      </c>
      <c r="K88" s="8" t="str">
        <f t="shared" si="18"/>
        <v>Tidak Valid</v>
      </c>
      <c r="L88" s="8" t="str">
        <f t="shared" si="19"/>
        <v>Tidak Valid</v>
      </c>
    </row>
    <row r="89" spans="2:12" x14ac:dyDescent="0.25">
      <c r="B89" s="6" t="s">
        <v>48</v>
      </c>
      <c r="C89" s="20" t="s">
        <v>16</v>
      </c>
      <c r="D89" s="20" t="s">
        <v>16</v>
      </c>
      <c r="E89" s="20" t="s">
        <v>16</v>
      </c>
      <c r="F89" s="20" t="s">
        <v>16</v>
      </c>
      <c r="G89" s="20" t="s">
        <v>16</v>
      </c>
      <c r="H89" s="93">
        <v>0.82805135797128437</v>
      </c>
      <c r="I89" s="20" t="s">
        <v>16</v>
      </c>
      <c r="J89" s="20" t="s">
        <v>16</v>
      </c>
      <c r="K89" s="8" t="str">
        <f t="shared" si="18"/>
        <v>Valid</v>
      </c>
      <c r="L89" s="8" t="str">
        <f t="shared" si="19"/>
        <v>Valid</v>
      </c>
    </row>
    <row r="90" spans="2:12" x14ac:dyDescent="0.25">
      <c r="B90" s="6" t="s">
        <v>49</v>
      </c>
      <c r="C90" s="20" t="s">
        <v>16</v>
      </c>
      <c r="D90" s="20" t="s">
        <v>16</v>
      </c>
      <c r="E90" s="20" t="s">
        <v>16</v>
      </c>
      <c r="F90" s="20" t="s">
        <v>16</v>
      </c>
      <c r="G90" s="20" t="s">
        <v>16</v>
      </c>
      <c r="H90" s="93">
        <v>0.8000206085143291</v>
      </c>
      <c r="I90" s="20" t="s">
        <v>16</v>
      </c>
      <c r="J90" s="20" t="s">
        <v>16</v>
      </c>
      <c r="K90" s="8" t="str">
        <f t="shared" si="18"/>
        <v>Valid</v>
      </c>
      <c r="L90" s="8" t="str">
        <f t="shared" si="19"/>
        <v>Valid</v>
      </c>
    </row>
    <row r="91" spans="2:12" x14ac:dyDescent="0.25">
      <c r="B91" s="6" t="s">
        <v>50</v>
      </c>
      <c r="C91" s="20" t="s">
        <v>16</v>
      </c>
      <c r="D91" s="20" t="s">
        <v>16</v>
      </c>
      <c r="E91" s="20" t="s">
        <v>16</v>
      </c>
      <c r="F91" s="20" t="s">
        <v>16</v>
      </c>
      <c r="G91" s="20" t="s">
        <v>16</v>
      </c>
      <c r="H91" s="94">
        <v>0.68382481063957201</v>
      </c>
      <c r="I91" s="20" t="s">
        <v>16</v>
      </c>
      <c r="J91" s="20" t="s">
        <v>16</v>
      </c>
      <c r="K91" s="8" t="str">
        <f t="shared" si="18"/>
        <v>Tidak Valid</v>
      </c>
      <c r="L91" s="8" t="str">
        <f t="shared" si="19"/>
        <v>Valid</v>
      </c>
    </row>
    <row r="92" spans="2:12" x14ac:dyDescent="0.25">
      <c r="B92" s="6" t="s">
        <v>51</v>
      </c>
      <c r="C92" s="20" t="s">
        <v>16</v>
      </c>
      <c r="D92" s="20" t="s">
        <v>16</v>
      </c>
      <c r="E92" s="20" t="s">
        <v>16</v>
      </c>
      <c r="F92" s="20" t="s">
        <v>16</v>
      </c>
      <c r="G92" s="20" t="s">
        <v>16</v>
      </c>
      <c r="H92" s="20" t="s">
        <v>16</v>
      </c>
      <c r="I92" s="20"/>
      <c r="J92" s="20" t="s">
        <v>16</v>
      </c>
      <c r="K92" s="8" t="str">
        <f>IF($I92&gt;0.7,"Valid","Tidak Valid")</f>
        <v>Tidak Valid</v>
      </c>
      <c r="L92" s="8" t="str">
        <f>IF($I92&gt;0.6,"Valid","Tidak Valid")</f>
        <v>Tidak Valid</v>
      </c>
    </row>
    <row r="93" spans="2:12" x14ac:dyDescent="0.25">
      <c r="B93" s="6" t="s">
        <v>52</v>
      </c>
      <c r="C93" s="20" t="s">
        <v>16</v>
      </c>
      <c r="D93" s="20" t="s">
        <v>16</v>
      </c>
      <c r="E93" s="20" t="s">
        <v>16</v>
      </c>
      <c r="F93" s="20" t="s">
        <v>16</v>
      </c>
      <c r="G93" s="20" t="s">
        <v>16</v>
      </c>
      <c r="H93" s="20" t="s">
        <v>16</v>
      </c>
      <c r="I93" s="93">
        <v>0.9361420877309452</v>
      </c>
      <c r="J93" s="20" t="s">
        <v>16</v>
      </c>
      <c r="K93" s="8" t="str">
        <f>IF($I93&gt;0.7,"Valid","Tidak Valid")</f>
        <v>Valid</v>
      </c>
      <c r="L93" s="8" t="str">
        <f>IF($I93&gt;0.6,"Valid","Tidak Valid")</f>
        <v>Valid</v>
      </c>
    </row>
    <row r="94" spans="2:12" x14ac:dyDescent="0.25">
      <c r="B94" s="6" t="s">
        <v>53</v>
      </c>
      <c r="C94" s="20" t="s">
        <v>16</v>
      </c>
      <c r="D94" s="20" t="s">
        <v>16</v>
      </c>
      <c r="E94" s="20" t="s">
        <v>16</v>
      </c>
      <c r="F94" s="20" t="s">
        <v>16</v>
      </c>
      <c r="G94" s="20" t="s">
        <v>16</v>
      </c>
      <c r="H94" s="20" t="s">
        <v>16</v>
      </c>
      <c r="I94" s="93">
        <v>0.96731602987022791</v>
      </c>
      <c r="J94" s="20" t="s">
        <v>16</v>
      </c>
      <c r="K94" s="8" t="str">
        <f>IF($I94&gt;0.7,"Valid","Tidak Valid")</f>
        <v>Valid</v>
      </c>
      <c r="L94" s="8" t="str">
        <f>IF($I94&gt;0.6,"Valid","Tidak Valid")</f>
        <v>Valid</v>
      </c>
    </row>
    <row r="95" spans="2:12" x14ac:dyDescent="0.25">
      <c r="B95" s="6" t="s">
        <v>54</v>
      </c>
      <c r="C95" s="20" t="s">
        <v>16</v>
      </c>
      <c r="D95" s="20" t="s">
        <v>16</v>
      </c>
      <c r="E95" s="20" t="s">
        <v>16</v>
      </c>
      <c r="F95" s="20" t="s">
        <v>16</v>
      </c>
      <c r="G95" s="20" t="s">
        <v>16</v>
      </c>
      <c r="H95" s="20" t="s">
        <v>16</v>
      </c>
      <c r="I95" s="20"/>
      <c r="J95" s="20" t="s">
        <v>16</v>
      </c>
      <c r="K95" s="8" t="str">
        <f>IF($I95&gt;0.7,"Valid","Tidak Valid")</f>
        <v>Tidak Valid</v>
      </c>
      <c r="L95" s="8" t="str">
        <f>IF($I95&gt;0.6,"Valid","Tidak Valid")</f>
        <v>Tidak Valid</v>
      </c>
    </row>
    <row r="96" spans="2:12" x14ac:dyDescent="0.25">
      <c r="B96" s="6" t="s">
        <v>55</v>
      </c>
      <c r="C96" s="20" t="s">
        <v>16</v>
      </c>
      <c r="D96" s="20" t="s">
        <v>16</v>
      </c>
      <c r="E96" s="20" t="s">
        <v>16</v>
      </c>
      <c r="F96" s="20" t="s">
        <v>16</v>
      </c>
      <c r="G96" s="20" t="s">
        <v>16</v>
      </c>
      <c r="H96" s="20" t="s">
        <v>16</v>
      </c>
      <c r="I96" s="20"/>
      <c r="J96" s="20" t="s">
        <v>16</v>
      </c>
      <c r="K96" s="8" t="str">
        <f>IF($I96&gt;0.7,"Valid","Tidak Valid")</f>
        <v>Tidak Valid</v>
      </c>
      <c r="L96" s="8" t="str">
        <f>IF($I96&gt;0.6,"Valid","Tidak Valid")</f>
        <v>Tidak Valid</v>
      </c>
    </row>
    <row r="97" spans="2:12" x14ac:dyDescent="0.25">
      <c r="B97" s="6" t="s">
        <v>56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94">
        <v>0.67326435610924262</v>
      </c>
      <c r="K97" s="8" t="str">
        <f>IF($J97&gt;0.7,"Valid","Tidak Valid")</f>
        <v>Tidak Valid</v>
      </c>
      <c r="L97" s="8" t="str">
        <f>IF($J97&gt;0.6,"Valid","Tidak Valid")</f>
        <v>Valid</v>
      </c>
    </row>
    <row r="98" spans="2:12" x14ac:dyDescent="0.25">
      <c r="B98" s="6" t="s">
        <v>57</v>
      </c>
      <c r="C98" s="20" t="s">
        <v>16</v>
      </c>
      <c r="D98" s="20" t="s">
        <v>16</v>
      </c>
      <c r="E98" s="20" t="s">
        <v>16</v>
      </c>
      <c r="F98" s="20" t="s">
        <v>16</v>
      </c>
      <c r="G98" s="20" t="s">
        <v>16</v>
      </c>
      <c r="H98" s="20" t="s">
        <v>16</v>
      </c>
      <c r="I98" s="20" t="s">
        <v>16</v>
      </c>
      <c r="J98" s="93">
        <v>0.8029248681921487</v>
      </c>
      <c r="K98" s="8" t="str">
        <f t="shared" ref="K98:K106" si="20">IF($J98&gt;0.7,"Valid","Tidak Valid")</f>
        <v>Valid</v>
      </c>
      <c r="L98" s="8" t="str">
        <f t="shared" ref="L98:L106" si="21">IF($J98&gt;0.6,"Valid","Tidak Valid")</f>
        <v>Valid</v>
      </c>
    </row>
    <row r="99" spans="2:12" x14ac:dyDescent="0.25">
      <c r="B99" s="6" t="s">
        <v>58</v>
      </c>
      <c r="C99" s="20" t="s">
        <v>16</v>
      </c>
      <c r="D99" s="20" t="s">
        <v>16</v>
      </c>
      <c r="E99" s="20" t="s">
        <v>16</v>
      </c>
      <c r="F99" s="20" t="s">
        <v>16</v>
      </c>
      <c r="G99" s="20" t="s">
        <v>16</v>
      </c>
      <c r="H99" s="20" t="s">
        <v>16</v>
      </c>
      <c r="I99" s="20" t="s">
        <v>16</v>
      </c>
      <c r="J99" s="93">
        <v>0.71040268300199005</v>
      </c>
      <c r="K99" s="8" t="str">
        <f t="shared" si="20"/>
        <v>Valid</v>
      </c>
      <c r="L99" s="8" t="str">
        <f t="shared" si="21"/>
        <v>Valid</v>
      </c>
    </row>
    <row r="100" spans="2:12" x14ac:dyDescent="0.25">
      <c r="B100" s="6" t="s">
        <v>59</v>
      </c>
      <c r="C100" s="20" t="s">
        <v>16</v>
      </c>
      <c r="D100" s="20" t="s">
        <v>16</v>
      </c>
      <c r="E100" s="20" t="s">
        <v>16</v>
      </c>
      <c r="F100" s="20" t="s">
        <v>16</v>
      </c>
      <c r="G100" s="20" t="s">
        <v>16</v>
      </c>
      <c r="H100" s="20" t="s">
        <v>16</v>
      </c>
      <c r="I100" s="20" t="s">
        <v>16</v>
      </c>
      <c r="J100" s="94">
        <v>0.59199510365568753</v>
      </c>
      <c r="K100" s="8" t="str">
        <f t="shared" si="20"/>
        <v>Tidak Valid</v>
      </c>
      <c r="L100" s="8" t="str">
        <f t="shared" si="21"/>
        <v>Tidak Valid</v>
      </c>
    </row>
    <row r="101" spans="2:12" x14ac:dyDescent="0.25">
      <c r="B101" s="6" t="s">
        <v>60</v>
      </c>
      <c r="C101" s="20" t="s">
        <v>16</v>
      </c>
      <c r="D101" s="20" t="s">
        <v>16</v>
      </c>
      <c r="E101" s="20" t="s">
        <v>16</v>
      </c>
      <c r="F101" s="20" t="s">
        <v>16</v>
      </c>
      <c r="G101" s="20" t="s">
        <v>16</v>
      </c>
      <c r="H101" s="20" t="s">
        <v>16</v>
      </c>
      <c r="I101" s="20" t="s">
        <v>16</v>
      </c>
      <c r="J101" s="94">
        <v>0.50428991559330105</v>
      </c>
      <c r="K101" s="10" t="str">
        <f t="shared" si="20"/>
        <v>Tidak Valid</v>
      </c>
      <c r="L101" s="8" t="str">
        <f t="shared" si="21"/>
        <v>Tidak Valid</v>
      </c>
    </row>
    <row r="102" spans="2:12" x14ac:dyDescent="0.25">
      <c r="B102" s="6" t="s">
        <v>61</v>
      </c>
      <c r="C102" s="20" t="s">
        <v>16</v>
      </c>
      <c r="D102" s="20" t="s">
        <v>16</v>
      </c>
      <c r="E102" s="20" t="s">
        <v>16</v>
      </c>
      <c r="F102" s="20" t="s">
        <v>16</v>
      </c>
      <c r="G102" s="20" t="s">
        <v>16</v>
      </c>
      <c r="H102" s="20" t="s">
        <v>16</v>
      </c>
      <c r="I102" s="20" t="s">
        <v>16</v>
      </c>
      <c r="J102" s="94">
        <v>0.53966867221604631</v>
      </c>
      <c r="K102" s="10" t="str">
        <f t="shared" si="20"/>
        <v>Tidak Valid</v>
      </c>
      <c r="L102" s="10" t="str">
        <f t="shared" si="21"/>
        <v>Tidak Valid</v>
      </c>
    </row>
    <row r="103" spans="2:12" x14ac:dyDescent="0.25">
      <c r="B103" s="6" t="s">
        <v>62</v>
      </c>
      <c r="C103" s="20" t="s">
        <v>16</v>
      </c>
      <c r="D103" s="20" t="s">
        <v>16</v>
      </c>
      <c r="E103" s="20" t="s">
        <v>16</v>
      </c>
      <c r="F103" s="20" t="s">
        <v>16</v>
      </c>
      <c r="G103" s="20" t="s">
        <v>16</v>
      </c>
      <c r="H103" s="20" t="s">
        <v>16</v>
      </c>
      <c r="I103" s="20" t="s">
        <v>16</v>
      </c>
      <c r="J103" s="94">
        <v>0.63489588203150837</v>
      </c>
      <c r="K103" s="8" t="str">
        <f t="shared" si="20"/>
        <v>Tidak Valid</v>
      </c>
      <c r="L103" s="8" t="str">
        <f t="shared" si="21"/>
        <v>Valid</v>
      </c>
    </row>
    <row r="104" spans="2:12" x14ac:dyDescent="0.25">
      <c r="B104" s="6" t="s">
        <v>63</v>
      </c>
      <c r="C104" s="20" t="s">
        <v>16</v>
      </c>
      <c r="D104" s="20" t="s">
        <v>16</v>
      </c>
      <c r="E104" s="20" t="s">
        <v>16</v>
      </c>
      <c r="F104" s="20" t="s">
        <v>16</v>
      </c>
      <c r="G104" s="20" t="s">
        <v>16</v>
      </c>
      <c r="H104" s="20" t="s">
        <v>16</v>
      </c>
      <c r="I104" s="20" t="s">
        <v>16</v>
      </c>
      <c r="J104" s="93">
        <v>0.77275776298504584</v>
      </c>
      <c r="K104" s="10" t="str">
        <f t="shared" si="20"/>
        <v>Valid</v>
      </c>
      <c r="L104" s="10" t="str">
        <f t="shared" si="21"/>
        <v>Valid</v>
      </c>
    </row>
    <row r="105" spans="2:12" x14ac:dyDescent="0.25">
      <c r="B105" s="6" t="s">
        <v>64</v>
      </c>
      <c r="C105" s="20" t="s">
        <v>16</v>
      </c>
      <c r="D105" s="20" t="s">
        <v>16</v>
      </c>
      <c r="E105" s="20" t="s">
        <v>16</v>
      </c>
      <c r="F105" s="20" t="s">
        <v>16</v>
      </c>
      <c r="G105" s="20" t="s">
        <v>16</v>
      </c>
      <c r="H105" s="20" t="s">
        <v>16</v>
      </c>
      <c r="I105" s="20" t="s">
        <v>16</v>
      </c>
      <c r="J105" s="93">
        <v>0.77932214200150562</v>
      </c>
      <c r="K105" s="8" t="str">
        <f t="shared" si="20"/>
        <v>Valid</v>
      </c>
      <c r="L105" s="8" t="str">
        <f t="shared" si="21"/>
        <v>Valid</v>
      </c>
    </row>
    <row r="106" spans="2:12" x14ac:dyDescent="0.25">
      <c r="B106" s="6" t="s">
        <v>65</v>
      </c>
      <c r="C106" s="20" t="s">
        <v>16</v>
      </c>
      <c r="D106" s="20" t="s">
        <v>16</v>
      </c>
      <c r="E106" s="20" t="s">
        <v>16</v>
      </c>
      <c r="F106" s="20" t="s">
        <v>16</v>
      </c>
      <c r="G106" s="20" t="s">
        <v>16</v>
      </c>
      <c r="H106" s="20" t="s">
        <v>16</v>
      </c>
      <c r="I106" s="20" t="s">
        <v>16</v>
      </c>
      <c r="J106" s="93">
        <v>0.84570387953825565</v>
      </c>
      <c r="K106" s="8" t="str">
        <f t="shared" si="20"/>
        <v>Valid</v>
      </c>
      <c r="L106" s="8" t="str">
        <f t="shared" si="21"/>
        <v>Valid</v>
      </c>
    </row>
  </sheetData>
  <mergeCells count="2">
    <mergeCell ref="O3:P3"/>
    <mergeCell ref="O56:P56"/>
  </mergeCells>
  <conditionalFormatting sqref="K107:L1048576 K1:L54">
    <cfRule type="containsText" dxfId="3" priority="2" operator="containsText" text="Tidak Valid">
      <formula>NOT(ISERROR(SEARCH("Tidak Valid",K1)))</formula>
    </cfRule>
  </conditionalFormatting>
  <conditionalFormatting sqref="K55:L106">
    <cfRule type="containsText" dxfId="2" priority="1" operator="containsText" text="Tidak Valid">
      <formula>NOT(ISERROR(SEARCH("Tidak Valid",K55)))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6"/>
  <sheetViews>
    <sheetView showGridLines="0" workbookViewId="0">
      <selection activeCell="N57" sqref="N57:U64"/>
    </sheetView>
  </sheetViews>
  <sheetFormatPr defaultColWidth="8.85546875" defaultRowHeight="15.75" x14ac:dyDescent="0.25"/>
  <cols>
    <col min="1" max="1" width="8.85546875" style="14"/>
    <col min="2" max="2" width="11.7109375" style="14" customWidth="1"/>
    <col min="3" max="10" width="12.140625" style="12" customWidth="1"/>
    <col min="11" max="11" width="14.28515625" style="13" customWidth="1"/>
    <col min="12" max="12" width="8.85546875" style="14"/>
    <col min="13" max="13" width="28" style="14" bestFit="1" customWidth="1"/>
    <col min="14" max="21" width="11.85546875" style="14" customWidth="1"/>
    <col min="22" max="16384" width="8.85546875" style="14"/>
  </cols>
  <sheetData>
    <row r="1" spans="2:22" x14ac:dyDescent="0.25">
      <c r="B1" s="11" t="s">
        <v>66</v>
      </c>
      <c r="M1" s="11" t="s">
        <v>68</v>
      </c>
    </row>
    <row r="2" spans="2:22" ht="48" thickBot="1" x14ac:dyDescent="0.3">
      <c r="B2" s="21" t="s">
        <v>2</v>
      </c>
      <c r="C2" s="26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15" t="s">
        <v>67</v>
      </c>
      <c r="M2" s="42" t="s">
        <v>16</v>
      </c>
      <c r="N2" s="44" t="s">
        <v>3</v>
      </c>
      <c r="O2" s="44" t="s">
        <v>4</v>
      </c>
      <c r="P2" s="44" t="s">
        <v>5</v>
      </c>
      <c r="Q2" s="46" t="s">
        <v>6</v>
      </c>
      <c r="R2" s="44" t="s">
        <v>7</v>
      </c>
      <c r="S2" s="44" t="s">
        <v>8</v>
      </c>
      <c r="T2" s="44" t="s">
        <v>9</v>
      </c>
      <c r="U2" s="44" t="s">
        <v>10</v>
      </c>
      <c r="V2" s="43"/>
    </row>
    <row r="3" spans="2:22" ht="16.5" thickBot="1" x14ac:dyDescent="0.3">
      <c r="B3" s="24" t="s">
        <v>15</v>
      </c>
      <c r="C3" s="28">
        <v>0.99999999999999967</v>
      </c>
      <c r="D3" s="31">
        <v>3.810738355500936E-2</v>
      </c>
      <c r="E3" s="23">
        <v>0.11927681316332199</v>
      </c>
      <c r="F3" s="23">
        <v>-0.18171354109640792</v>
      </c>
      <c r="G3" s="23">
        <v>-5.864801201154865E-2</v>
      </c>
      <c r="H3" s="23">
        <v>-7.9730272451345702E-2</v>
      </c>
      <c r="I3" s="23">
        <v>0.29283598957783702</v>
      </c>
      <c r="J3" s="23">
        <v>-6.1873633395328601E-2</v>
      </c>
      <c r="K3" s="17" t="str">
        <f>IF(C3&gt;0.7,"Valid","Tidak Valid")</f>
        <v>Valid</v>
      </c>
      <c r="M3" s="40" t="s">
        <v>3</v>
      </c>
      <c r="N3" s="45">
        <v>0.99999999999999967</v>
      </c>
      <c r="O3" s="41" t="s">
        <v>16</v>
      </c>
      <c r="P3" s="41" t="s">
        <v>16</v>
      </c>
      <c r="Q3" s="41" t="s">
        <v>16</v>
      </c>
      <c r="R3" s="41" t="s">
        <v>16</v>
      </c>
      <c r="S3" s="41" t="s">
        <v>16</v>
      </c>
      <c r="T3" s="41" t="s">
        <v>16</v>
      </c>
      <c r="U3" s="41" t="s">
        <v>16</v>
      </c>
    </row>
    <row r="4" spans="2:22" x14ac:dyDescent="0.25">
      <c r="B4" s="16" t="s">
        <v>17</v>
      </c>
      <c r="C4" s="29">
        <v>2.9998995552317207E-3</v>
      </c>
      <c r="D4" s="32">
        <v>0.56694239120607248</v>
      </c>
      <c r="E4" s="25">
        <v>-0.1546086975663187</v>
      </c>
      <c r="F4" s="23">
        <v>3.7547049399661449E-2</v>
      </c>
      <c r="G4" s="23">
        <v>-0.2404441392071982</v>
      </c>
      <c r="H4" s="23">
        <v>0.45504174612011677</v>
      </c>
      <c r="I4" s="23">
        <v>-0.21875969245550694</v>
      </c>
      <c r="J4" s="23">
        <v>0.32800120109905884</v>
      </c>
      <c r="K4" s="17" t="str">
        <f t="shared" ref="K4:K9" si="0">IF(D4&gt;0.7,"Valid","Tidak Valid")</f>
        <v>Tidak Valid</v>
      </c>
      <c r="M4" s="40" t="s">
        <v>4</v>
      </c>
      <c r="N4" s="41">
        <v>3.8107383555009047E-2</v>
      </c>
      <c r="O4" s="45">
        <v>0.56909526237347763</v>
      </c>
      <c r="P4" s="41" t="s">
        <v>16</v>
      </c>
      <c r="Q4" s="41" t="s">
        <v>16</v>
      </c>
      <c r="R4" s="41" t="s">
        <v>16</v>
      </c>
      <c r="S4" s="41" t="s">
        <v>16</v>
      </c>
      <c r="T4" s="41" t="s">
        <v>16</v>
      </c>
      <c r="U4" s="41" t="s">
        <v>16</v>
      </c>
    </row>
    <row r="5" spans="2:22" x14ac:dyDescent="0.25">
      <c r="B5" s="16" t="s">
        <v>18</v>
      </c>
      <c r="C5" s="30">
        <v>-1.6779195897435883E-2</v>
      </c>
      <c r="D5" s="33">
        <v>0.81390810779452982</v>
      </c>
      <c r="E5" s="25">
        <v>0.15633829320450995</v>
      </c>
      <c r="F5" s="23">
        <v>0.25598424037775708</v>
      </c>
      <c r="G5" s="23">
        <v>0.42331106323985551</v>
      </c>
      <c r="H5" s="23">
        <v>0.23061970246976629</v>
      </c>
      <c r="I5" s="23">
        <v>2.3281867867403119E-2</v>
      </c>
      <c r="J5" s="23">
        <v>0.38286851660474913</v>
      </c>
      <c r="K5" s="17" t="str">
        <f t="shared" si="0"/>
        <v>Valid</v>
      </c>
      <c r="M5" s="40" t="s">
        <v>5</v>
      </c>
      <c r="N5" s="41">
        <v>0.11927681316332205</v>
      </c>
      <c r="O5" s="41">
        <v>0.17990177629676898</v>
      </c>
      <c r="P5" s="45">
        <v>0.65646795236513833</v>
      </c>
      <c r="Q5" s="41" t="s">
        <v>16</v>
      </c>
      <c r="R5" s="41" t="s">
        <v>16</v>
      </c>
      <c r="S5" s="41" t="s">
        <v>16</v>
      </c>
      <c r="T5" s="41" t="s">
        <v>16</v>
      </c>
      <c r="U5" s="41" t="s">
        <v>16</v>
      </c>
    </row>
    <row r="6" spans="2:22" x14ac:dyDescent="0.25">
      <c r="B6" s="16" t="s">
        <v>19</v>
      </c>
      <c r="C6" s="30">
        <v>0.10241335631803594</v>
      </c>
      <c r="D6" s="33">
        <v>0.21358480497040203</v>
      </c>
      <c r="E6" s="25">
        <v>2.158822160088178E-2</v>
      </c>
      <c r="F6" s="23">
        <v>-0.11768853541117685</v>
      </c>
      <c r="G6" s="23">
        <v>-0.30570748942830722</v>
      </c>
      <c r="H6" s="23">
        <v>-1.1815904692146321E-2</v>
      </c>
      <c r="I6" s="23">
        <v>-0.27938263719438317</v>
      </c>
      <c r="J6" s="23">
        <v>1.6398855180138706E-2</v>
      </c>
      <c r="K6" s="17" t="str">
        <f t="shared" si="0"/>
        <v>Tidak Valid</v>
      </c>
      <c r="M6" s="40" t="s">
        <v>6</v>
      </c>
      <c r="N6" s="41">
        <v>-0.18171354109640844</v>
      </c>
      <c r="O6" s="41">
        <v>0.22371775938635743</v>
      </c>
      <c r="P6" s="41">
        <v>0.20900746019809854</v>
      </c>
      <c r="Q6" s="45">
        <v>0.56493336019356</v>
      </c>
      <c r="R6" s="41" t="s">
        <v>16</v>
      </c>
      <c r="S6" s="41" t="s">
        <v>16</v>
      </c>
      <c r="T6" s="41" t="s">
        <v>16</v>
      </c>
      <c r="U6" s="41" t="s">
        <v>16</v>
      </c>
    </row>
    <row r="7" spans="2:22" x14ac:dyDescent="0.25">
      <c r="B7" s="16" t="s">
        <v>20</v>
      </c>
      <c r="C7" s="30">
        <v>0.10951409995802115</v>
      </c>
      <c r="D7" s="33">
        <v>0.81912656428129116</v>
      </c>
      <c r="E7" s="25">
        <v>0.26772171057724431</v>
      </c>
      <c r="F7" s="23">
        <v>0.16331091589250593</v>
      </c>
      <c r="G7" s="23">
        <v>0.30897374876968714</v>
      </c>
      <c r="H7" s="23">
        <v>0.33072325329327762</v>
      </c>
      <c r="I7" s="23">
        <v>0.11751158168514826</v>
      </c>
      <c r="J7" s="23">
        <v>0.31726897859581027</v>
      </c>
      <c r="K7" s="17" t="str">
        <f t="shared" si="0"/>
        <v>Valid</v>
      </c>
      <c r="M7" s="40" t="s">
        <v>7</v>
      </c>
      <c r="N7" s="41">
        <v>-5.8648012011548595E-2</v>
      </c>
      <c r="O7" s="41">
        <v>0.2609428259619947</v>
      </c>
      <c r="P7" s="41">
        <v>0.36193428093039148</v>
      </c>
      <c r="Q7" s="41">
        <v>0.3584093707407211</v>
      </c>
      <c r="R7" s="45">
        <v>0.90651618962494263</v>
      </c>
      <c r="S7" s="41" t="s">
        <v>16</v>
      </c>
      <c r="T7" s="41" t="s">
        <v>16</v>
      </c>
      <c r="U7" s="41" t="s">
        <v>16</v>
      </c>
    </row>
    <row r="8" spans="2:22" x14ac:dyDescent="0.25">
      <c r="B8" s="16" t="s">
        <v>21</v>
      </c>
      <c r="C8" s="30">
        <v>1.8305967061822494E-2</v>
      </c>
      <c r="D8" s="33">
        <v>9.7782623844251113E-2</v>
      </c>
      <c r="E8" s="25">
        <v>0.23587327783482179</v>
      </c>
      <c r="F8" s="23">
        <v>0.1606612530770605</v>
      </c>
      <c r="G8" s="23">
        <v>0.44209192659719865</v>
      </c>
      <c r="H8" s="23">
        <v>6.7068326326471112E-2</v>
      </c>
      <c r="I8" s="23">
        <v>0.13330145452536896</v>
      </c>
      <c r="J8" s="23">
        <v>3.88168162228925E-2</v>
      </c>
      <c r="K8" s="17" t="str">
        <f t="shared" si="0"/>
        <v>Tidak Valid</v>
      </c>
      <c r="M8" s="40" t="s">
        <v>8</v>
      </c>
      <c r="N8" s="41">
        <v>-7.9730272451345771E-2</v>
      </c>
      <c r="O8" s="41">
        <v>0.42837029579118674</v>
      </c>
      <c r="P8" s="41">
        <v>0.22382442009683021</v>
      </c>
      <c r="Q8" s="41">
        <v>0.25885557844563095</v>
      </c>
      <c r="R8" s="41">
        <v>0.27483618166569679</v>
      </c>
      <c r="S8" s="45">
        <v>0.58408645307888818</v>
      </c>
      <c r="T8" s="41" t="s">
        <v>16</v>
      </c>
      <c r="U8" s="41" t="s">
        <v>16</v>
      </c>
    </row>
    <row r="9" spans="2:22" ht="16.5" thickBot="1" x14ac:dyDescent="0.3">
      <c r="B9" s="16" t="s">
        <v>22</v>
      </c>
      <c r="C9" s="30">
        <v>-4.0709567023683082E-3</v>
      </c>
      <c r="D9" s="34">
        <v>0.48290597874131735</v>
      </c>
      <c r="E9" s="25">
        <v>0.26395400067433583</v>
      </c>
      <c r="F9" s="35">
        <v>0.14130650481843027</v>
      </c>
      <c r="G9" s="23">
        <v>0.17006331302939273</v>
      </c>
      <c r="H9" s="23">
        <v>0.11783277649240051</v>
      </c>
      <c r="I9" s="23">
        <v>-2.2501832751230365E-2</v>
      </c>
      <c r="J9" s="23">
        <v>0.18542339929671883</v>
      </c>
      <c r="K9" s="17" t="str">
        <f t="shared" si="0"/>
        <v>Tidak Valid</v>
      </c>
      <c r="M9" s="40" t="s">
        <v>9</v>
      </c>
      <c r="N9" s="41">
        <v>0.29283598957783696</v>
      </c>
      <c r="O9" s="41">
        <v>-3.5157632736330095E-2</v>
      </c>
      <c r="P9" s="41">
        <v>0.11076622388941022</v>
      </c>
      <c r="Q9" s="41">
        <v>2.6789307380023518E-2</v>
      </c>
      <c r="R9" s="41">
        <v>0.24928646570429414</v>
      </c>
      <c r="S9" s="41">
        <v>-2.2691979274838642E-2</v>
      </c>
      <c r="T9" s="45">
        <v>0.57698889283421539</v>
      </c>
      <c r="U9" s="41" t="s">
        <v>16</v>
      </c>
    </row>
    <row r="10" spans="2:22" x14ac:dyDescent="0.25">
      <c r="B10" s="16" t="s">
        <v>23</v>
      </c>
      <c r="C10" s="23">
        <v>-0.13383415273870161</v>
      </c>
      <c r="D10" s="27">
        <v>0.376524662404842</v>
      </c>
      <c r="E10" s="30">
        <v>0.18222833705737346</v>
      </c>
      <c r="F10" s="32">
        <v>0.55478834468891036</v>
      </c>
      <c r="G10" s="25">
        <v>0.41574188098257953</v>
      </c>
      <c r="H10" s="23">
        <v>0.29775203555832364</v>
      </c>
      <c r="I10" s="23">
        <v>0.11706037162265388</v>
      </c>
      <c r="J10" s="23">
        <v>0.35984236277113946</v>
      </c>
      <c r="K10" s="17" t="str">
        <f>IF(F10&gt;0.7,"Valid","Tidak Valid")</f>
        <v>Tidak Valid</v>
      </c>
      <c r="M10" s="40" t="s">
        <v>10</v>
      </c>
      <c r="N10" s="41">
        <v>-6.1873633395328996E-2</v>
      </c>
      <c r="O10" s="41">
        <v>0.4562613765708422</v>
      </c>
      <c r="P10" s="41">
        <v>0.27770192670083405</v>
      </c>
      <c r="Q10" s="86">
        <v>0.63190595077428335</v>
      </c>
      <c r="R10" s="41">
        <v>0.28686075804835592</v>
      </c>
      <c r="S10" s="41">
        <v>0.56255955481512387</v>
      </c>
      <c r="T10" s="41">
        <v>-0.11062430139356222</v>
      </c>
      <c r="U10" s="45">
        <v>0.69487607416817732</v>
      </c>
    </row>
    <row r="11" spans="2:22" x14ac:dyDescent="0.25">
      <c r="B11" s="16" t="s">
        <v>24</v>
      </c>
      <c r="C11" s="23">
        <v>-0.24640646852459439</v>
      </c>
      <c r="D11" s="23">
        <v>0.19580221391027183</v>
      </c>
      <c r="E11" s="30">
        <v>-5.7446626101467169E-2</v>
      </c>
      <c r="F11" s="33">
        <v>0.13115101535480553</v>
      </c>
      <c r="G11" s="25">
        <v>-0.29256843358045331</v>
      </c>
      <c r="H11" s="23">
        <v>0.18143269826947178</v>
      </c>
      <c r="I11" s="23">
        <v>-0.44123730912221959</v>
      </c>
      <c r="J11" s="23">
        <v>0.31987067531574631</v>
      </c>
      <c r="K11" s="18" t="str">
        <f t="shared" ref="K11:K17" si="1">IF(F11&gt;0.7,"Valid","Tidak Valid")</f>
        <v>Tidak Valid</v>
      </c>
    </row>
    <row r="12" spans="2:22" x14ac:dyDescent="0.25">
      <c r="B12" s="16" t="s">
        <v>25</v>
      </c>
      <c r="C12" s="23">
        <v>-6.5758798991628703E-2</v>
      </c>
      <c r="D12" s="23">
        <v>-0.11248092302696475</v>
      </c>
      <c r="E12" s="30">
        <v>5.3970678950554025E-2</v>
      </c>
      <c r="F12" s="33">
        <v>-0.31683560232118352</v>
      </c>
      <c r="G12" s="25">
        <v>8.4700160903738025E-3</v>
      </c>
      <c r="H12" s="23">
        <v>-9.3846228704386761E-2</v>
      </c>
      <c r="I12" s="23">
        <v>0.10743959717476229</v>
      </c>
      <c r="J12" s="23">
        <v>-0.28661731755891318</v>
      </c>
      <c r="K12" s="18" t="str">
        <f t="shared" si="1"/>
        <v>Tidak Valid</v>
      </c>
      <c r="M12" s="14" t="s">
        <v>179</v>
      </c>
    </row>
    <row r="13" spans="2:22" x14ac:dyDescent="0.25">
      <c r="B13" s="16" t="s">
        <v>26</v>
      </c>
      <c r="C13" s="23">
        <v>-0.15964862602307547</v>
      </c>
      <c r="D13" s="23">
        <v>0.14800403355353683</v>
      </c>
      <c r="E13" s="30">
        <v>0.35376074218936604</v>
      </c>
      <c r="F13" s="33">
        <v>0.51990666429113752</v>
      </c>
      <c r="G13" s="25">
        <v>0.52014358691954365</v>
      </c>
      <c r="H13" s="23">
        <v>0.16644916082600372</v>
      </c>
      <c r="I13" s="23">
        <v>9.4137186769239309E-2</v>
      </c>
      <c r="J13" s="23">
        <v>0.15119669933399321</v>
      </c>
      <c r="K13" s="17" t="str">
        <f t="shared" si="1"/>
        <v>Tidak Valid</v>
      </c>
    </row>
    <row r="14" spans="2:22" x14ac:dyDescent="0.25">
      <c r="B14" s="16" t="s">
        <v>27</v>
      </c>
      <c r="C14" s="23">
        <v>-0.16808669449205862</v>
      </c>
      <c r="D14" s="23">
        <v>-8.1492532643901855E-2</v>
      </c>
      <c r="E14" s="30">
        <v>8.4354781828347283E-2</v>
      </c>
      <c r="F14" s="33">
        <v>0.74866634219130268</v>
      </c>
      <c r="G14" s="25">
        <v>0.19386995222323666</v>
      </c>
      <c r="H14" s="23">
        <v>0.15184729163651073</v>
      </c>
      <c r="I14" s="23">
        <v>2.2486587018691419E-2</v>
      </c>
      <c r="J14" s="23">
        <v>0.38427224550918265</v>
      </c>
      <c r="K14" s="17" t="str">
        <f t="shared" si="1"/>
        <v>Valid</v>
      </c>
    </row>
    <row r="15" spans="2:22" x14ac:dyDescent="0.25">
      <c r="B15" s="16" t="s">
        <v>28</v>
      </c>
      <c r="C15" s="23">
        <v>-0.11351286524208855</v>
      </c>
      <c r="D15" s="23">
        <v>7.3674332503671891E-2</v>
      </c>
      <c r="E15" s="30">
        <v>0.21054854060563946</v>
      </c>
      <c r="F15" s="33">
        <v>0.6893894042133577</v>
      </c>
      <c r="G15" s="25">
        <v>0.30674546086072135</v>
      </c>
      <c r="H15" s="23">
        <v>7.0264550185795777E-2</v>
      </c>
      <c r="I15" s="23">
        <v>-1.7364514536437343E-2</v>
      </c>
      <c r="J15" s="23">
        <v>0.34752991138312761</v>
      </c>
      <c r="K15" s="17" t="str">
        <f t="shared" si="1"/>
        <v>Tidak Valid</v>
      </c>
    </row>
    <row r="16" spans="2:22" x14ac:dyDescent="0.25">
      <c r="B16" s="16" t="s">
        <v>29</v>
      </c>
      <c r="C16" s="23">
        <v>-4.0431541909689138E-2</v>
      </c>
      <c r="D16" s="23">
        <v>2.2182539722216125E-2</v>
      </c>
      <c r="E16" s="30">
        <v>4.7635899991221212E-2</v>
      </c>
      <c r="F16" s="33">
        <v>0.63066012981775588</v>
      </c>
      <c r="G16" s="25">
        <v>0.25821897781374775</v>
      </c>
      <c r="H16" s="23">
        <v>6.7268160007156061E-2</v>
      </c>
      <c r="I16" s="23">
        <v>0.23464549812024824</v>
      </c>
      <c r="J16" s="23">
        <v>0.35002921921816821</v>
      </c>
      <c r="K16" s="17" t="str">
        <f t="shared" si="1"/>
        <v>Tidak Valid</v>
      </c>
    </row>
    <row r="17" spans="2:11" ht="16.5" thickBot="1" x14ac:dyDescent="0.3">
      <c r="B17" s="16" t="s">
        <v>30</v>
      </c>
      <c r="C17" s="23">
        <v>3.2637853124112728E-2</v>
      </c>
      <c r="D17" s="23">
        <v>0.14175318484281246</v>
      </c>
      <c r="E17" s="36">
        <v>0.20130128689779658</v>
      </c>
      <c r="F17" s="34">
        <v>0.65117427395388428</v>
      </c>
      <c r="G17" s="25">
        <v>0.2600614414453386</v>
      </c>
      <c r="H17" s="23">
        <v>8.5289665189761041E-2</v>
      </c>
      <c r="I17" s="23">
        <v>0.2157286842536528</v>
      </c>
      <c r="J17" s="23">
        <v>0.42350713789302047</v>
      </c>
      <c r="K17" s="17" t="str">
        <f t="shared" si="1"/>
        <v>Tidak Valid</v>
      </c>
    </row>
    <row r="18" spans="2:11" x14ac:dyDescent="0.25">
      <c r="B18" s="16" t="s">
        <v>31</v>
      </c>
      <c r="C18" s="23">
        <v>-9.457737803117873E-2</v>
      </c>
      <c r="D18" s="30">
        <v>0.29105579517743413</v>
      </c>
      <c r="E18" s="32">
        <v>0.21148828553913221</v>
      </c>
      <c r="F18" s="37">
        <v>7.449899502421275E-3</v>
      </c>
      <c r="G18" s="23">
        <v>6.2025997054017644E-2</v>
      </c>
      <c r="H18" s="23">
        <v>0.25594970214665774</v>
      </c>
      <c r="I18" s="23">
        <v>-0.26377618631399563</v>
      </c>
      <c r="J18" s="23">
        <v>0.16788820199434085</v>
      </c>
      <c r="K18" s="18" t="str">
        <f t="shared" ref="K18:K23" si="2">IF(E18&gt;0.7,"Valid","Tidak Valid")</f>
        <v>Tidak Valid</v>
      </c>
    </row>
    <row r="19" spans="2:11" x14ac:dyDescent="0.25">
      <c r="B19" s="16" t="s">
        <v>32</v>
      </c>
      <c r="C19" s="23">
        <v>0.17411997045673702</v>
      </c>
      <c r="D19" s="30">
        <v>0.10007559170021726</v>
      </c>
      <c r="E19" s="33">
        <v>0.78109668214758599</v>
      </c>
      <c r="F19" s="25">
        <v>0.17283699416585296</v>
      </c>
      <c r="G19" s="23">
        <v>0.16424534186046444</v>
      </c>
      <c r="H19" s="23">
        <v>8.559853037115342E-2</v>
      </c>
      <c r="I19" s="23">
        <v>8.7945845682997403E-2</v>
      </c>
      <c r="J19" s="23">
        <v>0.16974427485925711</v>
      </c>
      <c r="K19" s="18" t="str">
        <f t="shared" si="2"/>
        <v>Valid</v>
      </c>
    </row>
    <row r="20" spans="2:11" x14ac:dyDescent="0.25">
      <c r="B20" s="16" t="s">
        <v>33</v>
      </c>
      <c r="C20" s="23">
        <v>0.1796381677467272</v>
      </c>
      <c r="D20" s="30">
        <v>0.12560448069386945</v>
      </c>
      <c r="E20" s="33">
        <v>0.87058548697980764</v>
      </c>
      <c r="F20" s="25">
        <v>0.16312907493581436</v>
      </c>
      <c r="G20" s="23">
        <v>0.24106627255554708</v>
      </c>
      <c r="H20" s="23">
        <v>0.19426970871057408</v>
      </c>
      <c r="I20" s="23">
        <v>0.16927474592838812</v>
      </c>
      <c r="J20" s="23">
        <v>0.26579311049760018</v>
      </c>
      <c r="K20" s="17" t="str">
        <f t="shared" si="2"/>
        <v>Valid</v>
      </c>
    </row>
    <row r="21" spans="2:11" x14ac:dyDescent="0.25">
      <c r="B21" s="16" t="s">
        <v>34</v>
      </c>
      <c r="C21" s="23">
        <v>1.5324301229674504E-2</v>
      </c>
      <c r="D21" s="30">
        <v>0.10269269027562215</v>
      </c>
      <c r="E21" s="33">
        <v>0.62263301495618317</v>
      </c>
      <c r="F21" s="25">
        <v>7.6525742799262497E-2</v>
      </c>
      <c r="G21" s="23">
        <v>0.20675262317039267</v>
      </c>
      <c r="H21" s="23">
        <v>1.1941622845599029E-2</v>
      </c>
      <c r="I21" s="23">
        <v>0.11427002069979759</v>
      </c>
      <c r="J21" s="23">
        <v>0.11801296968541726</v>
      </c>
      <c r="K21" s="18" t="str">
        <f t="shared" si="2"/>
        <v>Tidak Valid</v>
      </c>
    </row>
    <row r="22" spans="2:11" x14ac:dyDescent="0.25">
      <c r="B22" s="16" t="s">
        <v>35</v>
      </c>
      <c r="C22" s="23">
        <v>7.1252964345025913E-2</v>
      </c>
      <c r="D22" s="30">
        <v>-8.2908334310988572E-3</v>
      </c>
      <c r="E22" s="33">
        <v>0.63218730668270473</v>
      </c>
      <c r="F22" s="25">
        <v>0.21983635758165232</v>
      </c>
      <c r="G22" s="23">
        <v>0.39641983218713195</v>
      </c>
      <c r="H22" s="23">
        <v>0.155883675840819</v>
      </c>
      <c r="I22" s="23">
        <v>0.13165389691195648</v>
      </c>
      <c r="J22" s="23">
        <v>0.15878269335373202</v>
      </c>
      <c r="K22" s="18" t="str">
        <f t="shared" si="2"/>
        <v>Tidak Valid</v>
      </c>
    </row>
    <row r="23" spans="2:11" ht="16.5" thickBot="1" x14ac:dyDescent="0.3">
      <c r="B23" s="16" t="s">
        <v>36</v>
      </c>
      <c r="C23" s="23">
        <v>-0.18281004300273856</v>
      </c>
      <c r="D23" s="30">
        <v>0.25610093778014648</v>
      </c>
      <c r="E23" s="34">
        <v>0.62097500829629926</v>
      </c>
      <c r="F23" s="25">
        <v>0.11673807224817084</v>
      </c>
      <c r="G23" s="35">
        <v>0.53164707097762232</v>
      </c>
      <c r="H23" s="23">
        <v>0.23782238132270758</v>
      </c>
      <c r="I23" s="23">
        <v>-1.0799074242508185E-3</v>
      </c>
      <c r="J23" s="23">
        <v>0.16577226113545973</v>
      </c>
      <c r="K23" s="17" t="str">
        <f t="shared" si="2"/>
        <v>Tidak Valid</v>
      </c>
    </row>
    <row r="24" spans="2:11" x14ac:dyDescent="0.25">
      <c r="B24" s="16" t="s">
        <v>37</v>
      </c>
      <c r="C24" s="23">
        <v>-0.13622528872780995</v>
      </c>
      <c r="D24" s="23">
        <v>0.19119041803616507</v>
      </c>
      <c r="E24" s="27">
        <v>0.31066607217887349</v>
      </c>
      <c r="F24" s="30">
        <v>0.20031662757989652</v>
      </c>
      <c r="G24" s="32">
        <v>0.78730096345419576</v>
      </c>
      <c r="H24" s="25">
        <v>0.32160658398767428</v>
      </c>
      <c r="I24" s="23">
        <v>0.35940955996090712</v>
      </c>
      <c r="J24" s="23">
        <v>0.23391908595436642</v>
      </c>
      <c r="K24" s="17" t="str">
        <f>IF(G24&gt;0.7,"Valid","Tidak Valid")</f>
        <v>Valid</v>
      </c>
    </row>
    <row r="25" spans="2:11" x14ac:dyDescent="0.25">
      <c r="B25" s="16" t="s">
        <v>38</v>
      </c>
      <c r="C25" s="23">
        <v>-2.7194839740205885E-2</v>
      </c>
      <c r="D25" s="23">
        <v>0.3120598614423874</v>
      </c>
      <c r="E25" s="23">
        <v>0.33242055917865349</v>
      </c>
      <c r="F25" s="30">
        <v>0.30593461119046211</v>
      </c>
      <c r="G25" s="33">
        <v>0.95055563678096378</v>
      </c>
      <c r="H25" s="25">
        <v>0.37440538378318</v>
      </c>
      <c r="I25" s="23">
        <v>0.29927140073167185</v>
      </c>
      <c r="J25" s="23">
        <v>0.27637743275125448</v>
      </c>
      <c r="K25" s="17" t="str">
        <f>IF(G25&gt;0.7,"Valid","Tidak Valid")</f>
        <v>Valid</v>
      </c>
    </row>
    <row r="26" spans="2:11" x14ac:dyDescent="0.25">
      <c r="B26" s="16" t="s">
        <v>39</v>
      </c>
      <c r="C26" s="23">
        <v>-5.12313766593934E-3</v>
      </c>
      <c r="D26" s="23">
        <v>0.23702019994479059</v>
      </c>
      <c r="E26" s="23">
        <v>0.37051458516151026</v>
      </c>
      <c r="F26" s="30">
        <v>0.3912710912116224</v>
      </c>
      <c r="G26" s="33">
        <v>0.92673031141359319</v>
      </c>
      <c r="H26" s="25">
        <v>0.26096189609764592</v>
      </c>
      <c r="I26" s="23">
        <v>0.15346837321231399</v>
      </c>
      <c r="J26" s="23">
        <v>0.28364404559477585</v>
      </c>
      <c r="K26" s="17" t="str">
        <f>IF(G26&gt;0.7,"Valid","Tidak Valid")</f>
        <v>Valid</v>
      </c>
    </row>
    <row r="27" spans="2:11" x14ac:dyDescent="0.25">
      <c r="B27" s="16" t="s">
        <v>40</v>
      </c>
      <c r="C27" s="23">
        <v>-3.7882441518920749E-2</v>
      </c>
      <c r="D27" s="23">
        <v>0.20018366619083006</v>
      </c>
      <c r="E27" s="23">
        <v>0.31151520903048868</v>
      </c>
      <c r="F27" s="30">
        <v>0.37254301272420487</v>
      </c>
      <c r="G27" s="33">
        <v>0.92674333275779153</v>
      </c>
      <c r="H27" s="25">
        <v>0.15831438895351288</v>
      </c>
      <c r="I27" s="23">
        <v>0.11612491192148613</v>
      </c>
      <c r="J27" s="23">
        <v>0.27049207829896887</v>
      </c>
      <c r="K27" s="17" t="str">
        <f>IF(G27&gt;0.7,"Valid","Tidak Valid")</f>
        <v>Valid</v>
      </c>
    </row>
    <row r="28" spans="2:11" ht="16.5" thickBot="1" x14ac:dyDescent="0.3">
      <c r="B28" s="16" t="s">
        <v>41</v>
      </c>
      <c r="C28" s="23">
        <v>-6.7358689880002154E-2</v>
      </c>
      <c r="D28" s="23">
        <v>0.23743065136257979</v>
      </c>
      <c r="E28" s="23">
        <v>0.30902547334476821</v>
      </c>
      <c r="F28" s="30">
        <v>0.34694218442680136</v>
      </c>
      <c r="G28" s="34">
        <v>0.93154544155661134</v>
      </c>
      <c r="H28" s="31">
        <v>0.11358546507646426</v>
      </c>
      <c r="I28" s="23">
        <v>0.20645019451617747</v>
      </c>
      <c r="J28" s="23">
        <v>0.22783210550430397</v>
      </c>
      <c r="K28" s="17" t="str">
        <f>IF(G28&gt;0.7,"Valid","Tidak Valid")</f>
        <v>Valid</v>
      </c>
    </row>
    <row r="29" spans="2:11" x14ac:dyDescent="0.25">
      <c r="B29" s="16" t="s">
        <v>42</v>
      </c>
      <c r="C29" s="23">
        <v>-5.4641517426925357E-2</v>
      </c>
      <c r="D29" s="23">
        <v>6.3712284391584717E-2</v>
      </c>
      <c r="E29" s="23">
        <v>-0.3407473258142481</v>
      </c>
      <c r="F29" s="23">
        <v>-9.76408387438851E-2</v>
      </c>
      <c r="G29" s="29">
        <v>-0.37524626773649089</v>
      </c>
      <c r="H29" s="32">
        <v>0.11945811458480611</v>
      </c>
      <c r="I29" s="25">
        <v>-0.33554957071064134</v>
      </c>
      <c r="J29" s="23">
        <v>5.060593706760743E-2</v>
      </c>
      <c r="K29" s="18" t="str">
        <f>IF(H29&gt;0.7,"Valid","Tidak Valid")</f>
        <v>Tidak Valid</v>
      </c>
    </row>
    <row r="30" spans="2:11" x14ac:dyDescent="0.25">
      <c r="B30" s="16" t="s">
        <v>43</v>
      </c>
      <c r="C30" s="23">
        <v>2.5206535175269006E-2</v>
      </c>
      <c r="D30" s="23">
        <v>-9.7671633543983311E-2</v>
      </c>
      <c r="E30" s="23">
        <v>-0.23570128112723859</v>
      </c>
      <c r="F30" s="23">
        <v>-9.1057500588900692E-2</v>
      </c>
      <c r="G30" s="30">
        <v>-0.15214286680625067</v>
      </c>
      <c r="H30" s="33">
        <v>-0.16328631361925139</v>
      </c>
      <c r="I30" s="25">
        <v>-0.17996464356903349</v>
      </c>
      <c r="J30" s="23">
        <v>-0.13714943560354914</v>
      </c>
      <c r="K30" s="18" t="str">
        <f t="shared" ref="K30:K37" si="3">IF(H30&gt;0.7,"Valid","Tidak Valid")</f>
        <v>Tidak Valid</v>
      </c>
    </row>
    <row r="31" spans="2:11" x14ac:dyDescent="0.25">
      <c r="B31" s="16" t="s">
        <v>44</v>
      </c>
      <c r="C31" s="23">
        <v>0.12326022175491851</v>
      </c>
      <c r="D31" s="23">
        <v>0.32544935217469012</v>
      </c>
      <c r="E31" s="23">
        <v>0.24691687159001105</v>
      </c>
      <c r="F31" s="23">
        <v>0.22743327914122907</v>
      </c>
      <c r="G31" s="30">
        <v>0.40028156692108635</v>
      </c>
      <c r="H31" s="33">
        <v>0.7085508004422183</v>
      </c>
      <c r="I31" s="25">
        <v>0.30527528813687704</v>
      </c>
      <c r="J31" s="23">
        <v>0.41121436566470693</v>
      </c>
      <c r="K31" s="17" t="str">
        <f t="shared" si="3"/>
        <v>Valid</v>
      </c>
    </row>
    <row r="32" spans="2:11" x14ac:dyDescent="0.25">
      <c r="B32" s="16" t="s">
        <v>45</v>
      </c>
      <c r="C32" s="23">
        <v>2.2593643183273105E-2</v>
      </c>
      <c r="D32" s="23">
        <v>0.34596694625314234</v>
      </c>
      <c r="E32" s="23">
        <v>0.1321511767180471</v>
      </c>
      <c r="F32" s="23">
        <v>0.18348140356796497</v>
      </c>
      <c r="G32" s="30">
        <v>8.7967838654807604E-2</v>
      </c>
      <c r="H32" s="33">
        <v>0.8304179701551514</v>
      </c>
      <c r="I32" s="25">
        <v>6.3956236668143665E-2</v>
      </c>
      <c r="J32" s="23">
        <v>0.39159052266918071</v>
      </c>
      <c r="K32" s="17" t="str">
        <f t="shared" si="3"/>
        <v>Valid</v>
      </c>
    </row>
    <row r="33" spans="2:11" x14ac:dyDescent="0.25">
      <c r="B33" s="16" t="s">
        <v>46</v>
      </c>
      <c r="C33" s="23">
        <v>-3.9778610287899301E-2</v>
      </c>
      <c r="D33" s="23">
        <v>0.19632427199571437</v>
      </c>
      <c r="E33" s="23">
        <v>0.42880461098576439</v>
      </c>
      <c r="F33" s="23">
        <v>4.858034789781851E-2</v>
      </c>
      <c r="G33" s="30">
        <v>4.9439585554798167E-2</v>
      </c>
      <c r="H33" s="33">
        <v>0.24614193729095218</v>
      </c>
      <c r="I33" s="25">
        <v>8.1415343511782548E-2</v>
      </c>
      <c r="J33" s="23">
        <v>7.0629166490515427E-2</v>
      </c>
      <c r="K33" s="17" t="str">
        <f t="shared" si="3"/>
        <v>Tidak Valid</v>
      </c>
    </row>
    <row r="34" spans="2:11" x14ac:dyDescent="0.25">
      <c r="B34" s="16" t="s">
        <v>47</v>
      </c>
      <c r="C34" s="23">
        <v>6.60590682730645E-2</v>
      </c>
      <c r="D34" s="23">
        <v>0.33344063800289808</v>
      </c>
      <c r="E34" s="23">
        <v>0.42453876938140395</v>
      </c>
      <c r="F34" s="23">
        <v>4.1170190057896613E-2</v>
      </c>
      <c r="G34" s="30">
        <v>0.30735592763429881</v>
      </c>
      <c r="H34" s="33">
        <v>0.24419161166747916</v>
      </c>
      <c r="I34" s="25">
        <v>0.20606345277078372</v>
      </c>
      <c r="J34" s="23">
        <v>0.17366035616597381</v>
      </c>
      <c r="K34" s="17" t="str">
        <f t="shared" si="3"/>
        <v>Tidak Valid</v>
      </c>
    </row>
    <row r="35" spans="2:11" x14ac:dyDescent="0.25">
      <c r="B35" s="16" t="s">
        <v>48</v>
      </c>
      <c r="C35" s="23">
        <v>-0.27547462200548878</v>
      </c>
      <c r="D35" s="23">
        <v>0.29822907326273868</v>
      </c>
      <c r="E35" s="23">
        <v>6.0952788311156789E-2</v>
      </c>
      <c r="F35" s="23">
        <v>0.29659159265499918</v>
      </c>
      <c r="G35" s="30">
        <v>0.34928061736376126</v>
      </c>
      <c r="H35" s="33">
        <v>0.8041460199863778</v>
      </c>
      <c r="I35" s="25">
        <v>-9.7398827480059472E-2</v>
      </c>
      <c r="J35" s="23">
        <v>0.48087391241664057</v>
      </c>
      <c r="K35" s="17" t="str">
        <f t="shared" si="3"/>
        <v>Valid</v>
      </c>
    </row>
    <row r="36" spans="2:11" x14ac:dyDescent="0.25">
      <c r="B36" s="16" t="s">
        <v>49</v>
      </c>
      <c r="C36" s="23">
        <v>-3.8157207797468999E-2</v>
      </c>
      <c r="D36" s="23">
        <v>0.228443528942049</v>
      </c>
      <c r="E36" s="23">
        <v>-2.058674030453966E-2</v>
      </c>
      <c r="F36" s="23">
        <v>0.18914859470977177</v>
      </c>
      <c r="G36" s="30">
        <v>-3.2369343285939406E-2</v>
      </c>
      <c r="H36" s="33">
        <v>0.77319512664386958</v>
      </c>
      <c r="I36" s="25">
        <v>-0.25168548710509819</v>
      </c>
      <c r="J36" s="23">
        <v>0.48902810292712351</v>
      </c>
      <c r="K36" s="17" t="str">
        <f t="shared" si="3"/>
        <v>Valid</v>
      </c>
    </row>
    <row r="37" spans="2:11" ht="16.5" thickBot="1" x14ac:dyDescent="0.3">
      <c r="B37" s="16" t="s">
        <v>50</v>
      </c>
      <c r="C37" s="23">
        <v>-0.10069764715762172</v>
      </c>
      <c r="D37" s="23">
        <v>0.35772742139086838</v>
      </c>
      <c r="E37" s="23">
        <v>0.29874032329379463</v>
      </c>
      <c r="F37" s="23">
        <v>5.6342836719600824E-2</v>
      </c>
      <c r="G37" s="30">
        <v>0.18468998478783263</v>
      </c>
      <c r="H37" s="34">
        <v>0.68785538951525949</v>
      </c>
      <c r="I37" s="31">
        <v>-0.16563436033692644</v>
      </c>
      <c r="J37" s="23">
        <v>0.31632106580249408</v>
      </c>
      <c r="K37" s="17" t="str">
        <f t="shared" si="3"/>
        <v>Tidak Valid</v>
      </c>
    </row>
    <row r="38" spans="2:11" x14ac:dyDescent="0.25">
      <c r="B38" s="16" t="s">
        <v>51</v>
      </c>
      <c r="C38" s="23">
        <v>-7.3538575728352221E-2</v>
      </c>
      <c r="D38" s="23">
        <v>-0.16891369971075146</v>
      </c>
      <c r="E38" s="23">
        <v>0.27329444138036152</v>
      </c>
      <c r="F38" s="23">
        <v>-3.9602432500035999E-2</v>
      </c>
      <c r="G38" s="23">
        <v>0.28004768674031966</v>
      </c>
      <c r="H38" s="29">
        <v>9.0590517515086438E-3</v>
      </c>
      <c r="I38" s="32">
        <v>0.41057688206383064</v>
      </c>
      <c r="J38" s="25">
        <v>-0.21475756017187189</v>
      </c>
      <c r="K38" s="17" t="str">
        <f>IF(I38&gt;0.7,"Valid","Tidak Valid")</f>
        <v>Tidak Valid</v>
      </c>
    </row>
    <row r="39" spans="2:11" x14ac:dyDescent="0.25">
      <c r="B39" s="16" t="s">
        <v>52</v>
      </c>
      <c r="C39" s="23">
        <v>0.16912542210201939</v>
      </c>
      <c r="D39" s="23">
        <v>0.10897101146367594</v>
      </c>
      <c r="E39" s="23">
        <v>0.30010554749571466</v>
      </c>
      <c r="F39" s="23">
        <v>-3.2834732603531258E-2</v>
      </c>
      <c r="G39" s="23">
        <v>0.20315519956600336</v>
      </c>
      <c r="H39" s="30">
        <v>0.14088840863661864</v>
      </c>
      <c r="I39" s="33">
        <v>0.80050239477843843</v>
      </c>
      <c r="J39" s="25">
        <v>1.5709058423577285E-3</v>
      </c>
      <c r="K39" s="17" t="str">
        <f>IF(I39&gt;0.7,"Valid","Tidak Valid")</f>
        <v>Valid</v>
      </c>
    </row>
    <row r="40" spans="2:11" x14ac:dyDescent="0.25">
      <c r="B40" s="16" t="s">
        <v>53</v>
      </c>
      <c r="C40" s="23">
        <v>0.23459021865841098</v>
      </c>
      <c r="D40" s="23">
        <v>3.8721404799168524E-2</v>
      </c>
      <c r="E40" s="23">
        <v>0.22951430071549764</v>
      </c>
      <c r="F40" s="23">
        <v>-2.4217351976383156E-2</v>
      </c>
      <c r="G40" s="23">
        <v>0.2547575704438767</v>
      </c>
      <c r="H40" s="30">
        <v>7.725980546949493E-2</v>
      </c>
      <c r="I40" s="33">
        <v>0.83320199331113154</v>
      </c>
      <c r="J40" s="25">
        <v>-1.2300955871170098E-2</v>
      </c>
      <c r="K40" s="17" t="str">
        <f>IF(I40&gt;0.7,"Valid","Tidak Valid")</f>
        <v>Valid</v>
      </c>
    </row>
    <row r="41" spans="2:11" x14ac:dyDescent="0.25">
      <c r="B41" s="16" t="s">
        <v>54</v>
      </c>
      <c r="C41" s="23">
        <v>8.029915093293874E-2</v>
      </c>
      <c r="D41" s="23">
        <v>0.34607149895712158</v>
      </c>
      <c r="E41" s="23">
        <v>0.40301368254480557</v>
      </c>
      <c r="F41" s="23">
        <v>-4.1592137438948247E-2</v>
      </c>
      <c r="G41" s="23">
        <v>0.22714867174770936</v>
      </c>
      <c r="H41" s="30">
        <v>0.2749009801914104</v>
      </c>
      <c r="I41" s="33">
        <v>0.14787683544470098</v>
      </c>
      <c r="J41" s="25">
        <v>0.13923488084804184</v>
      </c>
      <c r="K41" s="17" t="str">
        <f>IF(I41&gt;0.7,"Valid","Tidak Valid")</f>
        <v>Tidak Valid</v>
      </c>
    </row>
    <row r="42" spans="2:11" ht="16.5" thickBot="1" x14ac:dyDescent="0.3">
      <c r="B42" s="16" t="s">
        <v>55</v>
      </c>
      <c r="C42" s="23">
        <v>-0.16619695218556155</v>
      </c>
      <c r="D42" s="23">
        <v>0.21249983596585792</v>
      </c>
      <c r="E42" s="23">
        <v>0.29518152213592985</v>
      </c>
      <c r="F42" s="23">
        <v>-0.10119433375401951</v>
      </c>
      <c r="G42" s="23">
        <v>-1.6101240663763793E-2</v>
      </c>
      <c r="H42" s="30">
        <v>0.24828626604030085</v>
      </c>
      <c r="I42" s="34">
        <v>-0.37297497505893717</v>
      </c>
      <c r="J42" s="31">
        <v>0.19649318506284935</v>
      </c>
      <c r="K42" s="17" t="str">
        <f>IF(I42&gt;0.7,"Valid","Tidak Valid")</f>
        <v>Tidak Valid</v>
      </c>
    </row>
    <row r="43" spans="2:11" x14ac:dyDescent="0.25">
      <c r="B43" s="16" t="s">
        <v>56</v>
      </c>
      <c r="C43" s="23">
        <v>-2.0905676943874553E-3</v>
      </c>
      <c r="D43" s="23">
        <v>0.25356635994931026</v>
      </c>
      <c r="E43" s="23">
        <v>-6.3801636992026969E-2</v>
      </c>
      <c r="F43" s="23">
        <v>0.54331631560813176</v>
      </c>
      <c r="G43" s="23">
        <v>0.24418810239492736</v>
      </c>
      <c r="H43" s="23">
        <v>0.39593757978668503</v>
      </c>
      <c r="I43" s="29">
        <v>0.11542472818279016</v>
      </c>
      <c r="J43" s="32">
        <v>0.6699940363395841</v>
      </c>
      <c r="K43" s="38" t="str">
        <f>IF(J43&gt;0.7,"Valid","Tidak Valid")</f>
        <v>Tidak Valid</v>
      </c>
    </row>
    <row r="44" spans="2:11" x14ac:dyDescent="0.25">
      <c r="B44" s="16" t="s">
        <v>57</v>
      </c>
      <c r="C44" s="23">
        <v>-3.1576389633916367E-2</v>
      </c>
      <c r="D44" s="23">
        <v>0.26561936358321436</v>
      </c>
      <c r="E44" s="23">
        <v>0.2740054194662237</v>
      </c>
      <c r="F44" s="23">
        <v>0.53025705518195665</v>
      </c>
      <c r="G44" s="23">
        <v>0.29232305258736657</v>
      </c>
      <c r="H44" s="23">
        <v>0.45532377465896356</v>
      </c>
      <c r="I44" s="30">
        <v>-0.10320891214626501</v>
      </c>
      <c r="J44" s="33">
        <v>0.80578950269999783</v>
      </c>
      <c r="K44" s="38" t="str">
        <f t="shared" ref="K44:K52" si="4">IF(J44&gt;0.7,"Valid","Tidak Valid")</f>
        <v>Valid</v>
      </c>
    </row>
    <row r="45" spans="2:11" x14ac:dyDescent="0.25">
      <c r="B45" s="16" t="s">
        <v>58</v>
      </c>
      <c r="C45" s="23">
        <v>-8.6521556153205073E-2</v>
      </c>
      <c r="D45" s="23">
        <v>0.31903046656378459</v>
      </c>
      <c r="E45" s="23">
        <v>-7.5110253347810046E-2</v>
      </c>
      <c r="F45" s="23">
        <v>0.52707789164218322</v>
      </c>
      <c r="G45" s="23">
        <v>3.9394380090889039E-2</v>
      </c>
      <c r="H45" s="23">
        <v>0.26765970769756625</v>
      </c>
      <c r="I45" s="30">
        <v>-5.0534166597067005E-2</v>
      </c>
      <c r="J45" s="33">
        <v>0.71106756395706361</v>
      </c>
      <c r="K45" s="38" t="str">
        <f t="shared" si="4"/>
        <v>Valid</v>
      </c>
    </row>
    <row r="46" spans="2:11" x14ac:dyDescent="0.25">
      <c r="B46" s="16" t="s">
        <v>59</v>
      </c>
      <c r="C46" s="23">
        <v>-1.5862369584018765E-2</v>
      </c>
      <c r="D46" s="23">
        <v>0.21870248676663817</v>
      </c>
      <c r="E46" s="23">
        <v>0.35660010789569813</v>
      </c>
      <c r="F46" s="23">
        <v>0.48206730686290905</v>
      </c>
      <c r="G46" s="23">
        <v>0.2071386532679754</v>
      </c>
      <c r="H46" s="23">
        <v>0.20055468452312905</v>
      </c>
      <c r="I46" s="30">
        <v>2.1160856590086097E-2</v>
      </c>
      <c r="J46" s="33">
        <v>0.58877660273848931</v>
      </c>
      <c r="K46" s="38" t="str">
        <f t="shared" si="4"/>
        <v>Tidak Valid</v>
      </c>
    </row>
    <row r="47" spans="2:11" x14ac:dyDescent="0.25">
      <c r="B47" s="16" t="s">
        <v>60</v>
      </c>
      <c r="C47" s="23">
        <v>-0.16864762005401621</v>
      </c>
      <c r="D47" s="23">
        <v>0.38900369024619147</v>
      </c>
      <c r="E47" s="23">
        <v>-0.14322194752681439</v>
      </c>
      <c r="F47" s="23">
        <v>0.16845765872697499</v>
      </c>
      <c r="G47" s="23">
        <v>-0.1487031059140278</v>
      </c>
      <c r="H47" s="23">
        <v>0.35874940784502379</v>
      </c>
      <c r="I47" s="30">
        <v>-0.29521745577388264</v>
      </c>
      <c r="J47" s="33">
        <v>0.51445197999676795</v>
      </c>
      <c r="K47" s="39" t="str">
        <f t="shared" si="4"/>
        <v>Tidak Valid</v>
      </c>
    </row>
    <row r="48" spans="2:11" x14ac:dyDescent="0.25">
      <c r="B48" s="16" t="s">
        <v>61</v>
      </c>
      <c r="C48" s="23">
        <v>6.1614951524037731E-2</v>
      </c>
      <c r="D48" s="23">
        <v>0.41553608414557613</v>
      </c>
      <c r="E48" s="23">
        <v>0.37887679323246987</v>
      </c>
      <c r="F48" s="23">
        <v>0.38622889504384744</v>
      </c>
      <c r="G48" s="23">
        <v>0.56549312352261727</v>
      </c>
      <c r="H48" s="23">
        <v>0.39672236716919734</v>
      </c>
      <c r="I48" s="30">
        <v>0.10487889156938021</v>
      </c>
      <c r="J48" s="33">
        <v>0.52557464091701844</v>
      </c>
      <c r="K48" s="39" t="str">
        <f t="shared" si="4"/>
        <v>Tidak Valid</v>
      </c>
    </row>
    <row r="49" spans="2:21" x14ac:dyDescent="0.25">
      <c r="B49" s="16" t="s">
        <v>62</v>
      </c>
      <c r="C49" s="23">
        <v>-5.5165887885923713E-2</v>
      </c>
      <c r="D49" s="23">
        <v>2.7212380510975957E-2</v>
      </c>
      <c r="E49" s="23">
        <v>0.20439108707582818</v>
      </c>
      <c r="F49" s="23">
        <v>0.46649337706559552</v>
      </c>
      <c r="G49" s="23">
        <v>0.10338218846132811</v>
      </c>
      <c r="H49" s="23">
        <v>0.29670020575745643</v>
      </c>
      <c r="I49" s="30">
        <v>-0.21865858971824004</v>
      </c>
      <c r="J49" s="33">
        <v>0.64708191898119194</v>
      </c>
      <c r="K49" s="38" t="str">
        <f t="shared" si="4"/>
        <v>Tidak Valid</v>
      </c>
    </row>
    <row r="50" spans="2:21" x14ac:dyDescent="0.25">
      <c r="B50" s="16" t="s">
        <v>63</v>
      </c>
      <c r="C50" s="23">
        <v>2.0052350945608515E-2</v>
      </c>
      <c r="D50" s="23">
        <v>0.3276379925586233</v>
      </c>
      <c r="E50" s="23">
        <v>0.34943329410794188</v>
      </c>
      <c r="F50" s="23">
        <v>0.41091527374400916</v>
      </c>
      <c r="G50" s="23">
        <v>0.1731689179041242</v>
      </c>
      <c r="H50" s="23">
        <v>0.50511100384817531</v>
      </c>
      <c r="I50" s="30">
        <v>-0.12945317125302871</v>
      </c>
      <c r="J50" s="33">
        <v>0.77284589788946134</v>
      </c>
      <c r="K50" s="39" t="str">
        <f t="shared" si="4"/>
        <v>Valid</v>
      </c>
    </row>
    <row r="51" spans="2:21" x14ac:dyDescent="0.25">
      <c r="B51" s="16" t="s">
        <v>64</v>
      </c>
      <c r="C51" s="23">
        <v>-0.13043499943183748</v>
      </c>
      <c r="D51" s="23">
        <v>0.47702456579357227</v>
      </c>
      <c r="E51" s="23">
        <v>0.25642233887026922</v>
      </c>
      <c r="F51" s="23">
        <v>0.35891468186507658</v>
      </c>
      <c r="G51" s="23">
        <v>0.11709767083480918</v>
      </c>
      <c r="H51" s="23">
        <v>0.41563110350901561</v>
      </c>
      <c r="I51" s="30">
        <v>-0.2297017899123947</v>
      </c>
      <c r="J51" s="33">
        <v>0.78264194925571473</v>
      </c>
      <c r="K51" s="38" t="str">
        <f t="shared" si="4"/>
        <v>Valid</v>
      </c>
    </row>
    <row r="52" spans="2:21" ht="16.5" thickBot="1" x14ac:dyDescent="0.3">
      <c r="B52" s="16" t="s">
        <v>65</v>
      </c>
      <c r="C52" s="23">
        <v>-5.0369652461348093E-2</v>
      </c>
      <c r="D52" s="23">
        <v>0.44642641423082685</v>
      </c>
      <c r="E52" s="23">
        <v>0.28744454230711675</v>
      </c>
      <c r="F52" s="23">
        <v>0.4755484985149499</v>
      </c>
      <c r="G52" s="23">
        <v>0.30366999775676323</v>
      </c>
      <c r="H52" s="23">
        <v>0.54165625807942552</v>
      </c>
      <c r="I52" s="30">
        <v>-2.6420852825975307E-2</v>
      </c>
      <c r="J52" s="34">
        <v>0.84180765575526395</v>
      </c>
      <c r="K52" s="38" t="str">
        <f t="shared" si="4"/>
        <v>Valid</v>
      </c>
    </row>
    <row r="55" spans="2:21" x14ac:dyDescent="0.25">
      <c r="B55" s="11" t="s">
        <v>178</v>
      </c>
      <c r="M55" s="11" t="s">
        <v>68</v>
      </c>
    </row>
    <row r="56" spans="2:21" ht="48" thickBot="1" x14ac:dyDescent="0.3">
      <c r="B56" s="21" t="s">
        <v>2</v>
      </c>
      <c r="C56" s="26" t="s">
        <v>3</v>
      </c>
      <c r="D56" s="22" t="s">
        <v>4</v>
      </c>
      <c r="E56" s="22" t="s">
        <v>5</v>
      </c>
      <c r="F56" s="22" t="s">
        <v>6</v>
      </c>
      <c r="G56" s="22" t="s">
        <v>7</v>
      </c>
      <c r="H56" s="22" t="s">
        <v>8</v>
      </c>
      <c r="I56" s="22" t="s">
        <v>9</v>
      </c>
      <c r="J56" s="22" t="s">
        <v>10</v>
      </c>
      <c r="K56" s="15" t="s">
        <v>67</v>
      </c>
      <c r="M56" s="42" t="s">
        <v>16</v>
      </c>
      <c r="N56" s="44" t="s">
        <v>3</v>
      </c>
      <c r="O56" s="44" t="s">
        <v>4</v>
      </c>
      <c r="P56" s="44" t="s">
        <v>5</v>
      </c>
      <c r="Q56" s="91" t="s">
        <v>6</v>
      </c>
      <c r="R56" s="44" t="s">
        <v>7</v>
      </c>
      <c r="S56" s="44" t="s">
        <v>8</v>
      </c>
      <c r="T56" s="44" t="s">
        <v>9</v>
      </c>
      <c r="U56" s="44" t="s">
        <v>10</v>
      </c>
    </row>
    <row r="57" spans="2:21" ht="16.5" thickBot="1" x14ac:dyDescent="0.3">
      <c r="B57" s="24" t="s">
        <v>15</v>
      </c>
      <c r="C57" s="28">
        <v>0.99999999999999967</v>
      </c>
      <c r="D57" s="31">
        <v>3.899567154436713E-2</v>
      </c>
      <c r="E57" s="23">
        <v>0.14792098972263498</v>
      </c>
      <c r="F57" s="23">
        <v>-0.13363158827436694</v>
      </c>
      <c r="G57" s="23">
        <v>-5.8847735077551949E-2</v>
      </c>
      <c r="H57" s="23">
        <v>-8.403106216454069E-2</v>
      </c>
      <c r="I57" s="23">
        <v>0.21709182860672652</v>
      </c>
      <c r="J57" s="23">
        <v>-5.8644532059064433E-2</v>
      </c>
      <c r="K57" s="17" t="str">
        <f>IF(C57&gt;0.7,"Valid","Tidak Valid")</f>
        <v>Valid</v>
      </c>
      <c r="M57" s="40" t="s">
        <v>3</v>
      </c>
      <c r="N57" s="45">
        <v>0.99999999999999967</v>
      </c>
      <c r="O57" s="41" t="s">
        <v>16</v>
      </c>
      <c r="P57" s="41" t="s">
        <v>16</v>
      </c>
      <c r="Q57" s="41" t="s">
        <v>16</v>
      </c>
      <c r="R57" s="41" t="s">
        <v>16</v>
      </c>
      <c r="S57" s="41" t="s">
        <v>16</v>
      </c>
      <c r="T57" s="41" t="s">
        <v>16</v>
      </c>
      <c r="U57" s="41" t="s">
        <v>16</v>
      </c>
    </row>
    <row r="58" spans="2:21" x14ac:dyDescent="0.25">
      <c r="B58" s="16" t="s">
        <v>17</v>
      </c>
      <c r="C58" s="29">
        <v>2.9998995552317207E-3</v>
      </c>
      <c r="D58" s="32">
        <v>0.56788521401142344</v>
      </c>
      <c r="E58" s="25">
        <v>-0.18493427525558562</v>
      </c>
      <c r="F58" s="23">
        <v>-6.9266558272664563E-2</v>
      </c>
      <c r="G58" s="23">
        <v>-0.24036926370837286</v>
      </c>
      <c r="H58" s="23">
        <v>0.43270918003924808</v>
      </c>
      <c r="I58" s="23">
        <v>-0.15506896908159049</v>
      </c>
      <c r="J58" s="23">
        <v>0.32152316921108209</v>
      </c>
      <c r="K58" s="17" t="str">
        <f t="shared" ref="K58:K63" si="5">IF(D58&gt;0.7,"Valid","Tidak Valid")</f>
        <v>Tidak Valid</v>
      </c>
      <c r="M58" s="40" t="s">
        <v>4</v>
      </c>
      <c r="N58" s="41">
        <v>3.8995671544366547E-2</v>
      </c>
      <c r="O58" s="45">
        <v>0.76364981690965306</v>
      </c>
      <c r="P58" s="41" t="s">
        <v>16</v>
      </c>
      <c r="Q58" s="41" t="s">
        <v>16</v>
      </c>
      <c r="R58" s="41" t="s">
        <v>16</v>
      </c>
      <c r="S58" s="41" t="s">
        <v>16</v>
      </c>
      <c r="T58" s="41" t="s">
        <v>16</v>
      </c>
      <c r="U58" s="41" t="s">
        <v>16</v>
      </c>
    </row>
    <row r="59" spans="2:21" x14ac:dyDescent="0.25">
      <c r="B59" s="16" t="s">
        <v>18</v>
      </c>
      <c r="C59" s="30">
        <v>-1.6779195897435883E-2</v>
      </c>
      <c r="D59" s="33">
        <v>0.83237640335766039</v>
      </c>
      <c r="E59" s="25">
        <v>0.11114307265780746</v>
      </c>
      <c r="F59" s="23">
        <v>0.24269112326850831</v>
      </c>
      <c r="G59" s="23">
        <v>0.42350861602834966</v>
      </c>
      <c r="H59" s="23">
        <v>0.20892180166678984</v>
      </c>
      <c r="I59" s="23">
        <v>7.4346733328994219E-2</v>
      </c>
      <c r="J59" s="23">
        <v>0.39326722996194352</v>
      </c>
      <c r="K59" s="17" t="str">
        <f t="shared" si="5"/>
        <v>Valid</v>
      </c>
      <c r="M59" s="40" t="s">
        <v>5</v>
      </c>
      <c r="N59" s="41">
        <v>0.14792098972263507</v>
      </c>
      <c r="O59" s="41">
        <v>7.7667127334135069E-2</v>
      </c>
      <c r="P59" s="45">
        <v>0.71850036703587417</v>
      </c>
      <c r="Q59" s="41" t="s">
        <v>16</v>
      </c>
      <c r="R59" s="41" t="s">
        <v>16</v>
      </c>
      <c r="S59" s="41" t="s">
        <v>16</v>
      </c>
      <c r="T59" s="41" t="s">
        <v>16</v>
      </c>
      <c r="U59" s="41" t="s">
        <v>16</v>
      </c>
    </row>
    <row r="60" spans="2:21" x14ac:dyDescent="0.25">
      <c r="B60" s="16" t="s">
        <v>19</v>
      </c>
      <c r="C60" s="30"/>
      <c r="D60" s="33"/>
      <c r="E60" s="25"/>
      <c r="F60" s="23"/>
      <c r="G60" s="23"/>
      <c r="H60" s="23"/>
      <c r="I60" s="23"/>
      <c r="J60" s="23"/>
      <c r="K60" s="17"/>
      <c r="M60" s="40" t="s">
        <v>6</v>
      </c>
      <c r="N60" s="41">
        <v>-0.13363158827436727</v>
      </c>
      <c r="O60" s="41">
        <v>0.1344888768628362</v>
      </c>
      <c r="P60" s="41">
        <v>0.24623222205794515</v>
      </c>
      <c r="Q60" s="45">
        <v>0.68502499140480499</v>
      </c>
      <c r="R60" s="41" t="s">
        <v>16</v>
      </c>
      <c r="S60" s="41" t="s">
        <v>16</v>
      </c>
      <c r="T60" s="41" t="s">
        <v>16</v>
      </c>
      <c r="U60" s="41" t="s">
        <v>16</v>
      </c>
    </row>
    <row r="61" spans="2:21" x14ac:dyDescent="0.25">
      <c r="B61" s="16" t="s">
        <v>20</v>
      </c>
      <c r="C61" s="30">
        <v>0.10951409995802115</v>
      </c>
      <c r="D61" s="33">
        <v>0.85681913811434285</v>
      </c>
      <c r="E61" s="25">
        <v>0.23242097953090837</v>
      </c>
      <c r="F61" s="23">
        <v>0.10217235898463962</v>
      </c>
      <c r="G61" s="23">
        <v>0.30925862047423563</v>
      </c>
      <c r="H61" s="23">
        <v>0.31050964472172571</v>
      </c>
      <c r="I61" s="23">
        <v>0.25972825468053246</v>
      </c>
      <c r="J61" s="23">
        <v>0.32520347120058762</v>
      </c>
      <c r="K61" s="17" t="str">
        <f t="shared" si="5"/>
        <v>Valid</v>
      </c>
      <c r="M61" s="40" t="s">
        <v>7</v>
      </c>
      <c r="N61" s="41">
        <v>-5.8847735077552046E-2</v>
      </c>
      <c r="O61" s="41">
        <v>0.24141934695898223</v>
      </c>
      <c r="P61" s="41">
        <v>0.34729312134493118</v>
      </c>
      <c r="Q61" s="41">
        <v>0.4462930945502766</v>
      </c>
      <c r="R61" s="45">
        <v>0.90648682002398828</v>
      </c>
      <c r="S61" s="41" t="s">
        <v>16</v>
      </c>
      <c r="T61" s="41" t="s">
        <v>16</v>
      </c>
      <c r="U61" s="41" t="s">
        <v>16</v>
      </c>
    </row>
    <row r="62" spans="2:21" x14ac:dyDescent="0.25">
      <c r="B62" s="16" t="s">
        <v>21</v>
      </c>
      <c r="C62" s="30"/>
      <c r="D62" s="33"/>
      <c r="E62" s="25"/>
      <c r="F62" s="23"/>
      <c r="G62" s="23"/>
      <c r="H62" s="23"/>
      <c r="I62" s="23"/>
      <c r="J62" s="23"/>
      <c r="K62" s="17"/>
      <c r="M62" s="40" t="s">
        <v>8</v>
      </c>
      <c r="N62" s="41">
        <v>-8.4031062164540718E-2</v>
      </c>
      <c r="O62" s="41">
        <v>0.40850620678948085</v>
      </c>
      <c r="P62" s="41">
        <v>0.12313895546708045</v>
      </c>
      <c r="Q62" s="41">
        <v>0.19899815089479042</v>
      </c>
      <c r="R62" s="41">
        <v>0.25661349695307989</v>
      </c>
      <c r="S62" s="45">
        <v>0.76887518674229971</v>
      </c>
      <c r="T62" s="41" t="s">
        <v>16</v>
      </c>
      <c r="U62" s="41" t="s">
        <v>16</v>
      </c>
    </row>
    <row r="63" spans="2:21" ht="16.5" thickBot="1" x14ac:dyDescent="0.3">
      <c r="B63" s="16" t="s">
        <v>22</v>
      </c>
      <c r="C63" s="30"/>
      <c r="D63" s="34"/>
      <c r="E63" s="25"/>
      <c r="F63" s="35"/>
      <c r="G63" s="23"/>
      <c r="H63" s="23"/>
      <c r="I63" s="23"/>
      <c r="J63" s="23"/>
      <c r="K63" s="17" t="str">
        <f t="shared" si="5"/>
        <v>Tidak Valid</v>
      </c>
      <c r="M63" s="40" t="s">
        <v>9</v>
      </c>
      <c r="N63" s="41">
        <v>0.21709182860672652</v>
      </c>
      <c r="O63" s="41">
        <v>8.3104224286628892E-2</v>
      </c>
      <c r="P63" s="41">
        <v>0.30806319916785085</v>
      </c>
      <c r="Q63" s="41">
        <v>4.8582782544359354E-2</v>
      </c>
      <c r="R63" s="41">
        <v>0.24519239071741922</v>
      </c>
      <c r="S63" s="41">
        <v>6.206307600351571E-2</v>
      </c>
      <c r="T63" s="45">
        <v>0.95185668828483516</v>
      </c>
      <c r="U63" s="41" t="s">
        <v>16</v>
      </c>
    </row>
    <row r="64" spans="2:21" x14ac:dyDescent="0.25">
      <c r="B64" s="16" t="s">
        <v>23</v>
      </c>
      <c r="C64" s="23">
        <v>-0.13383415273870161</v>
      </c>
      <c r="D64" s="27">
        <v>0.35634133293396486</v>
      </c>
      <c r="E64" s="30">
        <v>0.15023085135834682</v>
      </c>
      <c r="F64" s="32">
        <v>0.55929423162428804</v>
      </c>
      <c r="G64" s="25">
        <v>0.41555705951365768</v>
      </c>
      <c r="H64" s="23">
        <v>0.29930766651037194</v>
      </c>
      <c r="I64" s="23">
        <v>7.3908894831383951E-2</v>
      </c>
      <c r="J64" s="23">
        <v>0.36458847374181103</v>
      </c>
      <c r="K64" s="17" t="str">
        <f>IF(F64&gt;0.7,"Valid","Tidak Valid")</f>
        <v>Tidak Valid</v>
      </c>
      <c r="M64" s="40" t="s">
        <v>10</v>
      </c>
      <c r="N64" s="41">
        <v>-5.8644532059064565E-2</v>
      </c>
      <c r="O64" s="41">
        <v>0.46051579574198687</v>
      </c>
      <c r="P64" s="41">
        <v>0.2598948660755469</v>
      </c>
      <c r="Q64" s="86">
        <v>0.51842604681661542</v>
      </c>
      <c r="R64" s="41">
        <v>0.29789319472184561</v>
      </c>
      <c r="S64" s="41">
        <v>0.55434546759608749</v>
      </c>
      <c r="T64" s="41">
        <v>9.2039400713137464E-4</v>
      </c>
      <c r="U64" s="45">
        <v>0.69436729479663217</v>
      </c>
    </row>
    <row r="65" spans="2:13" x14ac:dyDescent="0.25">
      <c r="B65" s="16" t="s">
        <v>24</v>
      </c>
      <c r="C65" s="23"/>
      <c r="D65" s="23"/>
      <c r="E65" s="30"/>
      <c r="F65" s="33"/>
      <c r="G65" s="25"/>
      <c r="H65" s="23"/>
      <c r="I65" s="23"/>
      <c r="J65" s="23"/>
      <c r="K65" s="18"/>
    </row>
    <row r="66" spans="2:13" x14ac:dyDescent="0.25">
      <c r="B66" s="16" t="s">
        <v>25</v>
      </c>
      <c r="C66" s="23"/>
      <c r="D66" s="23"/>
      <c r="E66" s="30"/>
      <c r="F66" s="33"/>
      <c r="G66" s="25"/>
      <c r="H66" s="23"/>
      <c r="I66" s="23"/>
      <c r="J66" s="23"/>
      <c r="K66" s="18"/>
      <c r="M66" s="14" t="s">
        <v>179</v>
      </c>
    </row>
    <row r="67" spans="2:13" x14ac:dyDescent="0.25">
      <c r="B67" s="16" t="s">
        <v>26</v>
      </c>
      <c r="C67" s="23">
        <v>-0.15964862602307547</v>
      </c>
      <c r="D67" s="23">
        <v>0.14152262743957772</v>
      </c>
      <c r="E67" s="30">
        <v>0.33853296978572778</v>
      </c>
      <c r="F67" s="33">
        <v>0.59533774745930013</v>
      </c>
      <c r="G67" s="25">
        <v>0.52009569630883945</v>
      </c>
      <c r="H67" s="23">
        <v>0.15107890317396505</v>
      </c>
      <c r="I67" s="23">
        <v>0.14067343642032884</v>
      </c>
      <c r="J67" s="23">
        <v>0.16048990134049898</v>
      </c>
      <c r="K67" s="17" t="str">
        <f t="shared" ref="K67:K71" si="6">IF(F67&gt;0.7,"Valid","Tidak Valid")</f>
        <v>Tidak Valid</v>
      </c>
    </row>
    <row r="68" spans="2:13" x14ac:dyDescent="0.25">
      <c r="B68" s="16" t="s">
        <v>27</v>
      </c>
      <c r="C68" s="23">
        <v>-0.16808669449205862</v>
      </c>
      <c r="D68" s="23">
        <v>-7.8041580606007452E-2</v>
      </c>
      <c r="E68" s="30">
        <v>0.11421012891535119</v>
      </c>
      <c r="F68" s="33">
        <v>0.74250882520728501</v>
      </c>
      <c r="G68" s="25">
        <v>0.19364336028372764</v>
      </c>
      <c r="H68" s="23">
        <v>0.15678340439573074</v>
      </c>
      <c r="I68" s="23">
        <v>-4.6510813346633137E-2</v>
      </c>
      <c r="J68" s="23">
        <v>0.38270156906170594</v>
      </c>
      <c r="K68" s="17" t="str">
        <f t="shared" si="6"/>
        <v>Valid</v>
      </c>
    </row>
    <row r="69" spans="2:13" x14ac:dyDescent="0.25">
      <c r="B69" s="16" t="s">
        <v>28</v>
      </c>
      <c r="C69" s="23">
        <v>-0.11351286524208855</v>
      </c>
      <c r="D69" s="23">
        <v>3.8889906742459235E-2</v>
      </c>
      <c r="E69" s="30">
        <v>0.22351258111835329</v>
      </c>
      <c r="F69" s="33">
        <v>0.66329838224283444</v>
      </c>
      <c r="G69" s="25">
        <v>0.30649883971654374</v>
      </c>
      <c r="H69" s="23">
        <v>6.9643886385249987E-2</v>
      </c>
      <c r="I69" s="23">
        <v>-4.8454029124472213E-2</v>
      </c>
      <c r="J69" s="23">
        <v>0.34895693779510389</v>
      </c>
      <c r="K69" s="17" t="str">
        <f t="shared" si="6"/>
        <v>Tidak Valid</v>
      </c>
    </row>
    <row r="70" spans="2:13" x14ac:dyDescent="0.25">
      <c r="B70" s="16" t="s">
        <v>29</v>
      </c>
      <c r="C70" s="23">
        <v>-4.0431541909689138E-2</v>
      </c>
      <c r="D70" s="23">
        <v>1.4378140045194902E-3</v>
      </c>
      <c r="E70" s="30">
        <v>5.7398572934200032E-2</v>
      </c>
      <c r="F70" s="33">
        <v>0.76570805455268309</v>
      </c>
      <c r="G70" s="25">
        <v>0.2582516187021936</v>
      </c>
      <c r="H70" s="23">
        <v>6.2341823263995552E-2</v>
      </c>
      <c r="I70" s="23">
        <v>6.0319848128633634E-2</v>
      </c>
      <c r="J70" s="23">
        <v>0.35359835821270541</v>
      </c>
      <c r="K70" s="17" t="str">
        <f t="shared" si="6"/>
        <v>Valid</v>
      </c>
    </row>
    <row r="71" spans="2:13" ht="16.5" thickBot="1" x14ac:dyDescent="0.3">
      <c r="B71" s="16" t="s">
        <v>30</v>
      </c>
      <c r="C71" s="23">
        <v>3.2637853124112728E-2</v>
      </c>
      <c r="D71" s="23">
        <v>0.11879300532907046</v>
      </c>
      <c r="E71" s="36">
        <v>0.21111660280614847</v>
      </c>
      <c r="F71" s="34">
        <v>0.75546372369114079</v>
      </c>
      <c r="G71" s="25">
        <v>0.25974910974793497</v>
      </c>
      <c r="H71" s="23">
        <v>8.0863922168349728E-2</v>
      </c>
      <c r="I71" s="23">
        <v>7.5133752053780478E-2</v>
      </c>
      <c r="J71" s="23">
        <v>0.42723035441545609</v>
      </c>
      <c r="K71" s="17" t="str">
        <f t="shared" si="6"/>
        <v>Valid</v>
      </c>
    </row>
    <row r="72" spans="2:13" x14ac:dyDescent="0.25">
      <c r="B72" s="16" t="s">
        <v>31</v>
      </c>
      <c r="C72" s="23"/>
      <c r="D72" s="30"/>
      <c r="E72" s="32"/>
      <c r="F72" s="37"/>
      <c r="G72" s="23"/>
      <c r="H72" s="23"/>
      <c r="I72" s="23"/>
      <c r="J72" s="23"/>
      <c r="K72" s="18" t="str">
        <f t="shared" ref="K72:K77" si="7">IF(E72&gt;0.7,"Valid","Tidak Valid")</f>
        <v>Tidak Valid</v>
      </c>
    </row>
    <row r="73" spans="2:13" x14ac:dyDescent="0.25">
      <c r="B73" s="16" t="s">
        <v>32</v>
      </c>
      <c r="C73" s="23">
        <v>0.17411997045673702</v>
      </c>
      <c r="D73" s="30">
        <v>7.2993826108392529E-2</v>
      </c>
      <c r="E73" s="33">
        <v>0.80934597900621341</v>
      </c>
      <c r="F73" s="25">
        <v>0.16969803303998382</v>
      </c>
      <c r="G73" s="23">
        <v>0.16429075206663152</v>
      </c>
      <c r="H73" s="23">
        <v>3.1957483193569565E-2</v>
      </c>
      <c r="I73" s="23">
        <v>0.16268973804947581</v>
      </c>
      <c r="J73" s="23">
        <v>0.17430581326051039</v>
      </c>
      <c r="K73" s="18" t="str">
        <f t="shared" si="7"/>
        <v>Valid</v>
      </c>
    </row>
    <row r="74" spans="2:13" x14ac:dyDescent="0.25">
      <c r="B74" s="16" t="s">
        <v>33</v>
      </c>
      <c r="C74" s="23">
        <v>0.1796381677467272</v>
      </c>
      <c r="D74" s="30">
        <v>0.10060489688436502</v>
      </c>
      <c r="E74" s="33">
        <v>0.87531058760243097</v>
      </c>
      <c r="F74" s="25">
        <v>0.18606204625297165</v>
      </c>
      <c r="G74" s="23">
        <v>0.24129099715066132</v>
      </c>
      <c r="H74" s="23">
        <v>0.14062743376691891</v>
      </c>
      <c r="I74" s="23">
        <v>0.3308022227580828</v>
      </c>
      <c r="J74" s="23">
        <v>0.26924040828523155</v>
      </c>
      <c r="K74" s="17" t="str">
        <f t="shared" si="7"/>
        <v>Valid</v>
      </c>
    </row>
    <row r="75" spans="2:13" x14ac:dyDescent="0.25">
      <c r="B75" s="16" t="s">
        <v>34</v>
      </c>
      <c r="C75" s="23">
        <v>1.5324301229674504E-2</v>
      </c>
      <c r="D75" s="30">
        <v>4.2592905338387277E-2</v>
      </c>
      <c r="E75" s="33">
        <v>0.60892922579887843</v>
      </c>
      <c r="F75" s="25">
        <v>0.15666873761101258</v>
      </c>
      <c r="G75" s="23">
        <v>0.20671249110430576</v>
      </c>
      <c r="H75" s="23">
        <v>-3.2646508155529289E-2</v>
      </c>
      <c r="I75" s="23">
        <v>0.25603439218713164</v>
      </c>
      <c r="J75" s="23">
        <v>0.12059381442571161</v>
      </c>
      <c r="K75" s="18" t="str">
        <f t="shared" si="7"/>
        <v>Tidak Valid</v>
      </c>
    </row>
    <row r="76" spans="2:13" x14ac:dyDescent="0.25">
      <c r="B76" s="16" t="s">
        <v>35</v>
      </c>
      <c r="C76" s="23">
        <v>7.1252964345025913E-2</v>
      </c>
      <c r="D76" s="30">
        <v>-7.5906917523967693E-2</v>
      </c>
      <c r="E76" s="33">
        <v>0.66236069407859377</v>
      </c>
      <c r="F76" s="25">
        <v>0.25222482720937406</v>
      </c>
      <c r="G76" s="23">
        <v>0.39578820255686592</v>
      </c>
      <c r="H76" s="23">
        <v>0.14189272317945453</v>
      </c>
      <c r="I76" s="23">
        <v>0.16963611646734514</v>
      </c>
      <c r="J76" s="23">
        <v>0.16210055295621995</v>
      </c>
      <c r="K76" s="18" t="str">
        <f t="shared" si="7"/>
        <v>Tidak Valid</v>
      </c>
    </row>
    <row r="77" spans="2:13" ht="16.5" thickBot="1" x14ac:dyDescent="0.3">
      <c r="B77" s="16" t="s">
        <v>36</v>
      </c>
      <c r="C77" s="23">
        <v>-0.18281004300273851</v>
      </c>
      <c r="D77" s="30">
        <v>0.21512728722588018</v>
      </c>
      <c r="E77" s="34">
        <v>0.59202014962220018</v>
      </c>
      <c r="F77" s="25">
        <v>0.14729342344020346</v>
      </c>
      <c r="G77" s="35">
        <v>0.53207106013220618</v>
      </c>
      <c r="H77" s="23">
        <v>0.19033016606339773</v>
      </c>
      <c r="I77" s="23">
        <v>0.16908763340352939</v>
      </c>
      <c r="J77" s="23">
        <v>0.17219426734523197</v>
      </c>
      <c r="K77" s="17" t="str">
        <f t="shared" si="7"/>
        <v>Tidak Valid</v>
      </c>
    </row>
    <row r="78" spans="2:13" x14ac:dyDescent="0.25">
      <c r="B78" s="16" t="s">
        <v>37</v>
      </c>
      <c r="C78" s="23">
        <v>-0.13622528872780995</v>
      </c>
      <c r="D78" s="23">
        <v>0.19042075818823434</v>
      </c>
      <c r="E78" s="27">
        <v>0.29171619217927541</v>
      </c>
      <c r="F78" s="30">
        <v>0.30104120314741101</v>
      </c>
      <c r="G78" s="32">
        <v>0.78863840173494182</v>
      </c>
      <c r="H78" s="25">
        <v>0.29118937434345116</v>
      </c>
      <c r="I78" s="23">
        <v>0.40737143395347852</v>
      </c>
      <c r="J78" s="23">
        <v>0.24662970993627029</v>
      </c>
      <c r="K78" s="17" t="str">
        <f>IF(G78&gt;0.7,"Valid","Tidak Valid")</f>
        <v>Valid</v>
      </c>
    </row>
    <row r="79" spans="2:13" x14ac:dyDescent="0.25">
      <c r="B79" s="16" t="s">
        <v>38</v>
      </c>
      <c r="C79" s="23">
        <v>-2.7194839740205885E-2</v>
      </c>
      <c r="D79" s="23">
        <v>0.29851071146162866</v>
      </c>
      <c r="E79" s="23">
        <v>0.30486899619698277</v>
      </c>
      <c r="F79" s="30">
        <v>0.39369657012627984</v>
      </c>
      <c r="G79" s="33">
        <v>0.95093016671044761</v>
      </c>
      <c r="H79" s="25">
        <v>0.35924193635860913</v>
      </c>
      <c r="I79" s="23">
        <v>0.27400754450137221</v>
      </c>
      <c r="J79" s="23">
        <v>0.28892439729900921</v>
      </c>
      <c r="K79" s="17" t="str">
        <f>IF(G79&gt;0.7,"Valid","Tidak Valid")</f>
        <v>Valid</v>
      </c>
    </row>
    <row r="80" spans="2:13" x14ac:dyDescent="0.25">
      <c r="B80" s="16" t="s">
        <v>39</v>
      </c>
      <c r="C80" s="23">
        <v>-5.12313766593934E-3</v>
      </c>
      <c r="D80" s="23">
        <v>0.21565142620096939</v>
      </c>
      <c r="E80" s="23">
        <v>0.36356564051632306</v>
      </c>
      <c r="F80" s="30">
        <v>0.48598548189672147</v>
      </c>
      <c r="G80" s="33">
        <v>0.92608174309625801</v>
      </c>
      <c r="H80" s="25">
        <v>0.24517702595079618</v>
      </c>
      <c r="I80" s="23">
        <v>0.13962030643656681</v>
      </c>
      <c r="J80" s="23">
        <v>0.2923578811294017</v>
      </c>
      <c r="K80" s="17" t="str">
        <f>IF(G80&gt;0.7,"Valid","Tidak Valid")</f>
        <v>Valid</v>
      </c>
    </row>
    <row r="81" spans="2:11" x14ac:dyDescent="0.25">
      <c r="B81" s="16" t="s">
        <v>40</v>
      </c>
      <c r="C81" s="23">
        <v>-3.7882441518920749E-2</v>
      </c>
      <c r="D81" s="23">
        <v>0.17301030222246799</v>
      </c>
      <c r="E81" s="23">
        <v>0.30597869707431297</v>
      </c>
      <c r="F81" s="30">
        <v>0.43140037266599779</v>
      </c>
      <c r="G81" s="33">
        <v>0.92594828485086067</v>
      </c>
      <c r="H81" s="25">
        <v>0.15456872370461636</v>
      </c>
      <c r="I81" s="23">
        <v>8.8881365008835755E-2</v>
      </c>
      <c r="J81" s="23">
        <v>0.27819581733581578</v>
      </c>
      <c r="K81" s="17" t="str">
        <f>IF(G81&gt;0.7,"Valid","Tidak Valid")</f>
        <v>Valid</v>
      </c>
    </row>
    <row r="82" spans="2:11" ht="16.5" thickBot="1" x14ac:dyDescent="0.3">
      <c r="B82" s="16" t="s">
        <v>41</v>
      </c>
      <c r="C82" s="23">
        <v>-6.7358689880002154E-2</v>
      </c>
      <c r="D82" s="23">
        <v>0.21064532299114558</v>
      </c>
      <c r="E82" s="23">
        <v>0.30234264315460485</v>
      </c>
      <c r="F82" s="30">
        <v>0.40140843149943567</v>
      </c>
      <c r="G82" s="34">
        <v>0.93132456352259685</v>
      </c>
      <c r="H82" s="31">
        <v>9.170045515362657E-2</v>
      </c>
      <c r="I82" s="23">
        <v>0.20652578711569824</v>
      </c>
      <c r="J82" s="23">
        <v>0.2357903933698593</v>
      </c>
      <c r="K82" s="17" t="str">
        <f>IF(G82&gt;0.7,"Valid","Tidak Valid")</f>
        <v>Valid</v>
      </c>
    </row>
    <row r="83" spans="2:11" x14ac:dyDescent="0.25">
      <c r="B83" s="16" t="s">
        <v>42</v>
      </c>
      <c r="C83" s="23"/>
      <c r="D83" s="23"/>
      <c r="E83" s="23"/>
      <c r="F83" s="23"/>
      <c r="G83" s="29"/>
      <c r="H83" s="32"/>
      <c r="I83" s="25"/>
      <c r="J83" s="23"/>
      <c r="K83" s="18"/>
    </row>
    <row r="84" spans="2:11" x14ac:dyDescent="0.25">
      <c r="B84" s="16" t="s">
        <v>43</v>
      </c>
      <c r="C84" s="23"/>
      <c r="D84" s="23"/>
      <c r="E84" s="23"/>
      <c r="F84" s="23"/>
      <c r="G84" s="30"/>
      <c r="H84" s="33"/>
      <c r="I84" s="25"/>
      <c r="J84" s="23"/>
      <c r="K84" s="18"/>
    </row>
    <row r="85" spans="2:11" x14ac:dyDescent="0.25">
      <c r="B85" s="16" t="s">
        <v>44</v>
      </c>
      <c r="C85" s="23">
        <v>0.12326022175491851</v>
      </c>
      <c r="D85" s="23">
        <v>0.31324933004024791</v>
      </c>
      <c r="E85" s="23">
        <v>0.22446082276102378</v>
      </c>
      <c r="F85" s="23">
        <v>0.26376449003334551</v>
      </c>
      <c r="G85" s="30">
        <v>0.40104153753683347</v>
      </c>
      <c r="H85" s="33">
        <v>0.69939922799768206</v>
      </c>
      <c r="I85" s="25">
        <v>0.45114381957111166</v>
      </c>
      <c r="J85" s="23">
        <v>0.4177909877461658</v>
      </c>
      <c r="K85" s="17" t="str">
        <f t="shared" ref="K85:K91" si="8">IF(H85&gt;0.7,"Valid","Tidak Valid")</f>
        <v>Tidak Valid</v>
      </c>
    </row>
    <row r="86" spans="2:11" x14ac:dyDescent="0.25">
      <c r="B86" s="16" t="s">
        <v>45</v>
      </c>
      <c r="C86" s="23">
        <v>2.2593643183273105E-2</v>
      </c>
      <c r="D86" s="23">
        <v>0.364434914983296</v>
      </c>
      <c r="E86" s="23">
        <v>0.10768403227925882</v>
      </c>
      <c r="F86" s="23">
        <v>0.12605067348924059</v>
      </c>
      <c r="G86" s="30">
        <v>8.8464870463664816E-2</v>
      </c>
      <c r="H86" s="33">
        <v>0.82058977978299619</v>
      </c>
      <c r="I86" s="25">
        <v>0.17822239893484373</v>
      </c>
      <c r="J86" s="23">
        <v>0.39148105855765675</v>
      </c>
      <c r="K86" s="17" t="str">
        <f t="shared" si="8"/>
        <v>Valid</v>
      </c>
    </row>
    <row r="87" spans="2:11" x14ac:dyDescent="0.25">
      <c r="B87" s="16" t="s">
        <v>46</v>
      </c>
      <c r="C87" s="23"/>
      <c r="D87" s="23"/>
      <c r="E87" s="23"/>
      <c r="F87" s="23"/>
      <c r="G87" s="30"/>
      <c r="H87" s="33"/>
      <c r="I87" s="25"/>
      <c r="J87" s="23"/>
      <c r="K87" s="17"/>
    </row>
    <row r="88" spans="2:11" x14ac:dyDescent="0.25">
      <c r="B88" s="16" t="s">
        <v>47</v>
      </c>
      <c r="C88" s="23"/>
      <c r="D88" s="23"/>
      <c r="E88" s="23"/>
      <c r="F88" s="23"/>
      <c r="G88" s="30"/>
      <c r="H88" s="33"/>
      <c r="I88" s="25"/>
      <c r="J88" s="23"/>
      <c r="K88" s="17"/>
    </row>
    <row r="89" spans="2:11" x14ac:dyDescent="0.25">
      <c r="B89" s="16" t="s">
        <v>48</v>
      </c>
      <c r="C89" s="23">
        <v>-0.27547462200548878</v>
      </c>
      <c r="D89" s="23">
        <v>0.31402186531876075</v>
      </c>
      <c r="E89" s="23">
        <v>7.5569629564322732E-3</v>
      </c>
      <c r="F89" s="23">
        <v>0.25293433129237947</v>
      </c>
      <c r="G89" s="30">
        <v>0.34992160997967187</v>
      </c>
      <c r="H89" s="33">
        <v>0.82805135797128437</v>
      </c>
      <c r="I89" s="25">
        <v>-6.4132816800712686E-2</v>
      </c>
      <c r="J89" s="23">
        <v>0.48194770977508389</v>
      </c>
      <c r="K89" s="17" t="str">
        <f t="shared" si="8"/>
        <v>Valid</v>
      </c>
    </row>
    <row r="90" spans="2:11" x14ac:dyDescent="0.25">
      <c r="B90" s="16" t="s">
        <v>49</v>
      </c>
      <c r="C90" s="23">
        <v>-3.8157207797468999E-2</v>
      </c>
      <c r="D90" s="23">
        <v>0.25564655975322204</v>
      </c>
      <c r="E90" s="23">
        <v>-4.133863811014532E-2</v>
      </c>
      <c r="F90" s="23">
        <v>7.799483922685943E-2</v>
      </c>
      <c r="G90" s="30">
        <v>-3.2126817506357916E-2</v>
      </c>
      <c r="H90" s="33">
        <v>0.80002060851432888</v>
      </c>
      <c r="I90" s="25">
        <v>-0.25075956596502347</v>
      </c>
      <c r="J90" s="23">
        <v>0.48396101295555294</v>
      </c>
      <c r="K90" s="17" t="str">
        <f t="shared" si="8"/>
        <v>Valid</v>
      </c>
    </row>
    <row r="91" spans="2:11" ht="16.5" thickBot="1" x14ac:dyDescent="0.3">
      <c r="B91" s="16" t="s">
        <v>50</v>
      </c>
      <c r="C91" s="23">
        <v>-0.10069764715762172</v>
      </c>
      <c r="D91" s="23">
        <v>0.3541035450784708</v>
      </c>
      <c r="E91" s="23">
        <v>0.26249800726110528</v>
      </c>
      <c r="F91" s="23">
        <v>1.257326262724124E-2</v>
      </c>
      <c r="G91" s="30">
        <v>0.18514033703216817</v>
      </c>
      <c r="H91" s="34">
        <v>0.68382481063957179</v>
      </c>
      <c r="I91" s="31">
        <v>2.9095063444739458E-2</v>
      </c>
      <c r="J91" s="23">
        <v>0.32208643166404949</v>
      </c>
      <c r="K91" s="17" t="str">
        <f t="shared" si="8"/>
        <v>Tidak Valid</v>
      </c>
    </row>
    <row r="92" spans="2:11" x14ac:dyDescent="0.25">
      <c r="B92" s="16" t="s">
        <v>51</v>
      </c>
      <c r="C92" s="23"/>
      <c r="D92" s="23"/>
      <c r="E92" s="23"/>
      <c r="F92" s="23"/>
      <c r="G92" s="23"/>
      <c r="H92" s="29"/>
      <c r="I92" s="32"/>
      <c r="J92" s="25"/>
      <c r="K92" s="17"/>
    </row>
    <row r="93" spans="2:11" x14ac:dyDescent="0.25">
      <c r="B93" s="16" t="s">
        <v>52</v>
      </c>
      <c r="C93" s="23">
        <v>0.16912542210201939</v>
      </c>
      <c r="D93" s="23">
        <v>0.11109022351412706</v>
      </c>
      <c r="E93" s="23">
        <v>0.3400905510463475</v>
      </c>
      <c r="F93" s="23">
        <v>2.6603037201133807E-2</v>
      </c>
      <c r="G93" s="23">
        <v>0.2041468473214085</v>
      </c>
      <c r="H93" s="30">
        <v>8.7481920191831625E-2</v>
      </c>
      <c r="I93" s="33">
        <v>0.93614208773094365</v>
      </c>
      <c r="J93" s="25">
        <v>8.5438810390275448E-3</v>
      </c>
      <c r="K93" s="17" t="str">
        <f>IF(I93&gt;0.7,"Valid","Tidak Valid")</f>
        <v>Valid</v>
      </c>
    </row>
    <row r="94" spans="2:11" x14ac:dyDescent="0.25">
      <c r="B94" s="16" t="s">
        <v>53</v>
      </c>
      <c r="C94" s="23">
        <v>0.23459021865841098</v>
      </c>
      <c r="D94" s="23">
        <v>5.6378741517649905E-2</v>
      </c>
      <c r="E94" s="23">
        <v>0.26071103844472626</v>
      </c>
      <c r="F94" s="23">
        <v>6.0608396046516001E-2</v>
      </c>
      <c r="G94" s="23">
        <v>0.25548725785919013</v>
      </c>
      <c r="H94" s="30">
        <v>3.8845592841997387E-2</v>
      </c>
      <c r="I94" s="33">
        <v>0.96731602987022702</v>
      </c>
      <c r="J94" s="25">
        <v>-4.6497878385515622E-3</v>
      </c>
      <c r="K94" s="17" t="str">
        <f>IF(I94&gt;0.7,"Valid","Tidak Valid")</f>
        <v>Valid</v>
      </c>
    </row>
    <row r="95" spans="2:11" x14ac:dyDescent="0.25">
      <c r="B95" s="16" t="s">
        <v>54</v>
      </c>
      <c r="C95" s="23"/>
      <c r="D95" s="23"/>
      <c r="E95" s="23"/>
      <c r="F95" s="23"/>
      <c r="G95" s="23"/>
      <c r="H95" s="30"/>
      <c r="I95" s="33"/>
      <c r="J95" s="25"/>
      <c r="K95" s="17" t="str">
        <f>IF(I95&gt;0.7,"Valid","Tidak Valid")</f>
        <v>Tidak Valid</v>
      </c>
    </row>
    <row r="96" spans="2:11" ht="16.5" thickBot="1" x14ac:dyDescent="0.3">
      <c r="B96" s="16" t="s">
        <v>55</v>
      </c>
      <c r="C96" s="23"/>
      <c r="D96" s="23"/>
      <c r="E96" s="23"/>
      <c r="F96" s="23"/>
      <c r="G96" s="23"/>
      <c r="H96" s="30"/>
      <c r="I96" s="34"/>
      <c r="J96" s="31"/>
      <c r="K96" s="17" t="str">
        <f>IF(I96&gt;0.7,"Valid","Tidak Valid")</f>
        <v>Tidak Valid</v>
      </c>
    </row>
    <row r="97" spans="2:11" x14ac:dyDescent="0.25">
      <c r="B97" s="16" t="s">
        <v>56</v>
      </c>
      <c r="C97" s="23">
        <v>-2.0905676943874553E-3</v>
      </c>
      <c r="D97" s="23">
        <v>0.29188184989538291</v>
      </c>
      <c r="E97" s="23">
        <v>-8.1812235832934288E-2</v>
      </c>
      <c r="F97" s="23">
        <v>0.50537448881011804</v>
      </c>
      <c r="G97" s="23">
        <v>0.24493010767232298</v>
      </c>
      <c r="H97" s="23">
        <v>0.39031073004510514</v>
      </c>
      <c r="I97" s="29">
        <v>9.7053445144730341E-2</v>
      </c>
      <c r="J97" s="32">
        <v>0.67326435610924207</v>
      </c>
      <c r="K97" s="38" t="str">
        <f>IF(J97&gt;0.7,"Valid","Tidak Valid")</f>
        <v>Tidak Valid</v>
      </c>
    </row>
    <row r="98" spans="2:11" x14ac:dyDescent="0.25">
      <c r="B98" s="16" t="s">
        <v>57</v>
      </c>
      <c r="C98" s="23">
        <v>-3.1576389633916367E-2</v>
      </c>
      <c r="D98" s="23">
        <v>0.25646981557070242</v>
      </c>
      <c r="E98" s="23">
        <v>0.26892692316326328</v>
      </c>
      <c r="F98" s="23">
        <v>0.43124736250664025</v>
      </c>
      <c r="G98" s="23">
        <v>0.29193704874287546</v>
      </c>
      <c r="H98" s="23">
        <v>0.45822731108852338</v>
      </c>
      <c r="I98" s="30">
        <v>-3.5413504285639524E-2</v>
      </c>
      <c r="J98" s="33">
        <v>0.80292486819214881</v>
      </c>
      <c r="K98" s="38" t="str">
        <f t="shared" ref="K98:K106" si="9">IF(J98&gt;0.7,"Valid","Tidak Valid")</f>
        <v>Valid</v>
      </c>
    </row>
    <row r="99" spans="2:11" x14ac:dyDescent="0.25">
      <c r="B99" s="16" t="s">
        <v>58</v>
      </c>
      <c r="C99" s="23">
        <v>-8.6521556153205073E-2</v>
      </c>
      <c r="D99" s="23">
        <v>0.34008536636256415</v>
      </c>
      <c r="E99" s="23">
        <v>-8.2649082780526489E-2</v>
      </c>
      <c r="F99" s="23">
        <v>0.44523718336413565</v>
      </c>
      <c r="G99" s="23">
        <v>3.9757236281234093E-2</v>
      </c>
      <c r="H99" s="23">
        <v>0.27837187091373305</v>
      </c>
      <c r="I99" s="30">
        <v>-4.3230883617741502E-2</v>
      </c>
      <c r="J99" s="33">
        <v>0.71040268300199272</v>
      </c>
      <c r="K99" s="38" t="str">
        <f t="shared" si="9"/>
        <v>Valid</v>
      </c>
    </row>
    <row r="100" spans="2:11" x14ac:dyDescent="0.25">
      <c r="B100" s="16" t="s">
        <v>59</v>
      </c>
      <c r="C100" s="23">
        <v>-1.5862369584018765E-2</v>
      </c>
      <c r="D100" s="23">
        <v>0.19742792200125719</v>
      </c>
      <c r="E100" s="23">
        <v>0.38041922460005373</v>
      </c>
      <c r="F100" s="23">
        <v>0.46620382065856442</v>
      </c>
      <c r="G100" s="23">
        <v>0.2070014800519531</v>
      </c>
      <c r="H100" s="23">
        <v>0.17152660618345647</v>
      </c>
      <c r="I100" s="30">
        <v>9.5154802992235499E-2</v>
      </c>
      <c r="J100" s="33">
        <v>0.59199510365568919</v>
      </c>
      <c r="K100" s="38" t="str">
        <f t="shared" si="9"/>
        <v>Tidak Valid</v>
      </c>
    </row>
    <row r="101" spans="2:11" x14ac:dyDescent="0.25">
      <c r="B101" s="16" t="s">
        <v>60</v>
      </c>
      <c r="C101" s="23">
        <v>-0.16864762005401621</v>
      </c>
      <c r="D101" s="23">
        <v>0.40227300901759278</v>
      </c>
      <c r="E101" s="23">
        <v>-0.17238212517327389</v>
      </c>
      <c r="F101" s="23">
        <v>1.0081212528485213E-2</v>
      </c>
      <c r="G101" s="23">
        <v>-0.14880983853288654</v>
      </c>
      <c r="H101" s="23">
        <v>0.35547612102214837</v>
      </c>
      <c r="I101" s="30">
        <v>-0.22389420973178675</v>
      </c>
      <c r="J101" s="33">
        <v>0.50428991559330039</v>
      </c>
      <c r="K101" s="39" t="str">
        <f t="shared" si="9"/>
        <v>Tidak Valid</v>
      </c>
    </row>
    <row r="102" spans="2:11" x14ac:dyDescent="0.25">
      <c r="B102" s="16" t="s">
        <v>61</v>
      </c>
      <c r="C102" s="23">
        <v>6.1614951524037731E-2</v>
      </c>
      <c r="D102" s="23">
        <v>0.42287945268159904</v>
      </c>
      <c r="E102" s="23">
        <v>0.35897511500549134</v>
      </c>
      <c r="F102" s="23">
        <v>0.37909889539883046</v>
      </c>
      <c r="G102" s="23">
        <v>0.56599168106134923</v>
      </c>
      <c r="H102" s="23">
        <v>0.36885397765738331</v>
      </c>
      <c r="I102" s="30">
        <v>0.14493037464019123</v>
      </c>
      <c r="J102" s="33">
        <v>0.53966867221604653</v>
      </c>
      <c r="K102" s="39"/>
    </row>
    <row r="103" spans="2:11" x14ac:dyDescent="0.25">
      <c r="B103" s="16" t="s">
        <v>62</v>
      </c>
      <c r="C103" s="23">
        <v>-5.5165887885923713E-2</v>
      </c>
      <c r="D103" s="23">
        <v>-1.0794791099734141E-2</v>
      </c>
      <c r="E103" s="23">
        <v>0.21085221545467528</v>
      </c>
      <c r="F103" s="23">
        <v>0.37208796287131174</v>
      </c>
      <c r="G103" s="23">
        <v>0.10291079864622896</v>
      </c>
      <c r="H103" s="23">
        <v>0.3042821122264644</v>
      </c>
      <c r="I103" s="30">
        <v>-0.13759968004031239</v>
      </c>
      <c r="J103" s="33">
        <v>0.63489588203150782</v>
      </c>
      <c r="K103" s="38" t="str">
        <f t="shared" si="9"/>
        <v>Tidak Valid</v>
      </c>
    </row>
    <row r="104" spans="2:11" x14ac:dyDescent="0.25">
      <c r="B104" s="16" t="s">
        <v>63</v>
      </c>
      <c r="C104" s="23">
        <v>2.0052350945608546E-2</v>
      </c>
      <c r="D104" s="23">
        <v>0.32831936835567516</v>
      </c>
      <c r="E104" s="23">
        <v>0.33946831736628197</v>
      </c>
      <c r="F104" s="23">
        <v>0.28944375815907841</v>
      </c>
      <c r="G104" s="23">
        <v>0.17316295489241418</v>
      </c>
      <c r="H104" s="23">
        <v>0.48626167994392039</v>
      </c>
      <c r="I104" s="30">
        <v>-1.7470829043884861E-2</v>
      </c>
      <c r="J104" s="33">
        <v>0.77275776298504595</v>
      </c>
      <c r="K104" s="39"/>
    </row>
    <row r="105" spans="2:11" x14ac:dyDescent="0.25">
      <c r="B105" s="16" t="s">
        <v>64</v>
      </c>
      <c r="C105" s="23">
        <v>-0.13043499943183748</v>
      </c>
      <c r="D105" s="23">
        <v>0.45184627143616618</v>
      </c>
      <c r="E105" s="23">
        <v>0.21429459065117759</v>
      </c>
      <c r="F105" s="23">
        <v>0.23524271342508027</v>
      </c>
      <c r="G105" s="23">
        <v>0.11670141871821182</v>
      </c>
      <c r="H105" s="23">
        <v>0.40540002413055104</v>
      </c>
      <c r="I105" s="30">
        <v>-7.5522374421724728E-2</v>
      </c>
      <c r="J105" s="33">
        <v>0.77932214200150574</v>
      </c>
      <c r="K105" s="38" t="str">
        <f t="shared" si="9"/>
        <v>Valid</v>
      </c>
    </row>
    <row r="106" spans="2:11" ht="16.5" thickBot="1" x14ac:dyDescent="0.3">
      <c r="B106" s="16" t="s">
        <v>65</v>
      </c>
      <c r="C106" s="23">
        <v>-5.036965246134803E-2</v>
      </c>
      <c r="D106" s="23">
        <v>0.44882023215232564</v>
      </c>
      <c r="E106" s="23">
        <v>0.240375585873015</v>
      </c>
      <c r="F106" s="23">
        <v>0.39280861099509262</v>
      </c>
      <c r="G106" s="23">
        <v>0.30377136820878636</v>
      </c>
      <c r="H106" s="23">
        <v>0.54366670942605688</v>
      </c>
      <c r="I106" s="30">
        <v>8.8304039424381683E-2</v>
      </c>
      <c r="J106" s="34">
        <v>0.84570387953825576</v>
      </c>
      <c r="K106" s="38" t="str">
        <f t="shared" si="9"/>
        <v>Valid</v>
      </c>
    </row>
  </sheetData>
  <conditionalFormatting sqref="K1:K54 K107:K1048576">
    <cfRule type="containsText" dxfId="1" priority="2" operator="containsText" text="Tidak Valid">
      <formula>NOT(ISERROR(SEARCH("Tidak Valid",K1)))</formula>
    </cfRule>
  </conditionalFormatting>
  <conditionalFormatting sqref="K55:K106">
    <cfRule type="containsText" dxfId="0" priority="1" operator="containsText" text="Tidak Valid">
      <formula>NOT(ISERROR(SEARCH("Tidak Valid",K55)))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showGridLines="0" zoomScaleNormal="100" workbookViewId="0">
      <selection activeCell="G15" sqref="G15:G22"/>
    </sheetView>
  </sheetViews>
  <sheetFormatPr defaultColWidth="8.85546875" defaultRowHeight="15" x14ac:dyDescent="0.25"/>
  <cols>
    <col min="1" max="1" width="8.85546875" style="4"/>
    <col min="2" max="2" width="28" style="4" bestFit="1" customWidth="1"/>
    <col min="3" max="3" width="16.5703125" style="4" bestFit="1" customWidth="1"/>
    <col min="4" max="5" width="17.5703125" style="2" customWidth="1"/>
    <col min="6" max="6" width="2.28515625" customWidth="1"/>
    <col min="7" max="7" width="19.42578125" style="4" bestFit="1" customWidth="1"/>
    <col min="8" max="9" width="18.28515625" style="2" customWidth="1"/>
    <col min="10" max="16384" width="8.85546875" style="4"/>
  </cols>
  <sheetData>
    <row r="2" spans="2:9" ht="18.75" x14ac:dyDescent="0.3">
      <c r="B2" s="1" t="s">
        <v>71</v>
      </c>
    </row>
    <row r="3" spans="2:9" x14ac:dyDescent="0.25">
      <c r="B3" s="47" t="s">
        <v>16</v>
      </c>
      <c r="C3" s="47" t="s">
        <v>69</v>
      </c>
      <c r="D3" s="48" t="s">
        <v>72</v>
      </c>
      <c r="E3" s="48" t="s">
        <v>73</v>
      </c>
      <c r="G3" s="47" t="s">
        <v>70</v>
      </c>
      <c r="H3" s="48" t="s">
        <v>72</v>
      </c>
      <c r="I3" s="48" t="s">
        <v>74</v>
      </c>
    </row>
    <row r="4" spans="2:9" x14ac:dyDescent="0.25">
      <c r="B4" s="47" t="s">
        <v>3</v>
      </c>
      <c r="C4" s="93">
        <v>1</v>
      </c>
      <c r="D4" s="49" t="str">
        <f>IF(C4&gt;0.7,"Valid","Tidak Valid")</f>
        <v>Valid</v>
      </c>
      <c r="E4" s="49" t="str">
        <f>IF(C4&gt;0.6,"Valid","Tidak Valid")</f>
        <v>Valid</v>
      </c>
      <c r="G4" s="93">
        <v>0.99999999999999933</v>
      </c>
      <c r="H4" s="49" t="str">
        <f>IF(G4&gt;0.7,"Valid","Tidak Valid")</f>
        <v>Valid</v>
      </c>
      <c r="I4" s="49" t="str">
        <f>IF(G4&gt;0.6,"Valid","Tidak Valid")</f>
        <v>Valid</v>
      </c>
    </row>
    <row r="5" spans="2:9" x14ac:dyDescent="0.25">
      <c r="B5" s="47" t="s">
        <v>4</v>
      </c>
      <c r="C5" s="94">
        <v>0.52474259280093072</v>
      </c>
      <c r="D5" s="49" t="str">
        <f t="shared" ref="D5:D11" si="0">IF(C5&gt;0.7,"Valid","Tidak Valid")</f>
        <v>Tidak Valid</v>
      </c>
      <c r="E5" s="49" t="str">
        <f t="shared" ref="E5:E11" si="1">IF(C5&gt;0.6,"Valid","Tidak Valid")</f>
        <v>Tidak Valid</v>
      </c>
      <c r="G5" s="94">
        <v>0.68847458145698681</v>
      </c>
      <c r="H5" s="49" t="str">
        <f t="shared" ref="H5:H11" si="2">IF(G5&gt;0.7,"Valid","Tidak Valid")</f>
        <v>Tidak Valid</v>
      </c>
      <c r="I5" s="49" t="str">
        <f t="shared" ref="I5:I11" si="3">IF(G5&gt;0.6,"Valid","Tidak Valid")</f>
        <v>Valid</v>
      </c>
    </row>
    <row r="6" spans="2:9" x14ac:dyDescent="0.25">
      <c r="B6" s="47" t="s">
        <v>5</v>
      </c>
      <c r="C6" s="93">
        <v>0.71429997831296688</v>
      </c>
      <c r="D6" s="49" t="str">
        <f t="shared" si="0"/>
        <v>Valid</v>
      </c>
      <c r="E6" s="49" t="str">
        <f t="shared" si="1"/>
        <v>Valid</v>
      </c>
      <c r="G6" s="93">
        <v>0.8037100866253909</v>
      </c>
      <c r="H6" s="49" t="str">
        <f t="shared" si="2"/>
        <v>Valid</v>
      </c>
      <c r="I6" s="49" t="str">
        <f t="shared" si="3"/>
        <v>Valid</v>
      </c>
    </row>
    <row r="7" spans="2:9" x14ac:dyDescent="0.25">
      <c r="B7" s="47" t="s">
        <v>6</v>
      </c>
      <c r="C7" s="94">
        <v>0.58028468581618475</v>
      </c>
      <c r="D7" s="49" t="str">
        <f t="shared" si="0"/>
        <v>Tidak Valid</v>
      </c>
      <c r="E7" s="49" t="str">
        <f t="shared" si="1"/>
        <v>Tidak Valid</v>
      </c>
      <c r="G7" s="93">
        <v>0.70511545154431021</v>
      </c>
      <c r="H7" s="49" t="str">
        <f t="shared" si="2"/>
        <v>Valid</v>
      </c>
      <c r="I7" s="49" t="str">
        <f t="shared" si="3"/>
        <v>Valid</v>
      </c>
    </row>
    <row r="8" spans="2:9" x14ac:dyDescent="0.25">
      <c r="B8" s="47" t="s">
        <v>7</v>
      </c>
      <c r="C8" s="93">
        <v>0.94453243371137396</v>
      </c>
      <c r="D8" s="49" t="str">
        <f t="shared" si="0"/>
        <v>Valid</v>
      </c>
      <c r="E8" s="49" t="str">
        <f t="shared" si="1"/>
        <v>Valid</v>
      </c>
      <c r="G8" s="93">
        <v>0.95825553107979955</v>
      </c>
      <c r="H8" s="49" t="str">
        <f t="shared" si="2"/>
        <v>Valid</v>
      </c>
      <c r="I8" s="49" t="str">
        <f t="shared" si="3"/>
        <v>Valid</v>
      </c>
    </row>
    <row r="9" spans="2:9" x14ac:dyDescent="0.25">
      <c r="B9" s="47" t="s">
        <v>8</v>
      </c>
      <c r="C9" s="94">
        <v>0.65109673940308876</v>
      </c>
      <c r="D9" s="49" t="str">
        <f t="shared" si="0"/>
        <v>Tidak Valid</v>
      </c>
      <c r="E9" s="49" t="str">
        <f t="shared" si="1"/>
        <v>Valid</v>
      </c>
      <c r="G9" s="93">
        <v>0.75291109763505504</v>
      </c>
      <c r="H9" s="49" t="str">
        <f t="shared" si="2"/>
        <v>Valid</v>
      </c>
      <c r="I9" s="49" t="str">
        <f t="shared" si="3"/>
        <v>Valid</v>
      </c>
    </row>
    <row r="10" spans="2:9" x14ac:dyDescent="0.25">
      <c r="B10" s="47" t="s">
        <v>9</v>
      </c>
      <c r="C10" s="93">
        <v>0.77832623061408424</v>
      </c>
      <c r="D10" s="49" t="str">
        <f t="shared" si="0"/>
        <v>Valid</v>
      </c>
      <c r="E10" s="49" t="str">
        <f t="shared" si="1"/>
        <v>Valid</v>
      </c>
      <c r="G10" s="94">
        <v>0.49804421171523411</v>
      </c>
      <c r="H10" s="49" t="str">
        <f t="shared" si="2"/>
        <v>Tidak Valid</v>
      </c>
      <c r="I10" s="49" t="str">
        <f t="shared" si="3"/>
        <v>Tidak Valid</v>
      </c>
    </row>
    <row r="11" spans="2:9" x14ac:dyDescent="0.25">
      <c r="B11" s="47" t="s">
        <v>10</v>
      </c>
      <c r="C11" s="93">
        <v>0.87575058475790224</v>
      </c>
      <c r="D11" s="49" t="str">
        <f t="shared" si="0"/>
        <v>Valid</v>
      </c>
      <c r="E11" s="49" t="str">
        <f t="shared" si="1"/>
        <v>Valid</v>
      </c>
      <c r="G11" s="93">
        <v>0.90098941016868317</v>
      </c>
      <c r="H11" s="49" t="str">
        <f t="shared" si="2"/>
        <v>Valid</v>
      </c>
      <c r="I11" s="49" t="str">
        <f t="shared" si="3"/>
        <v>Valid</v>
      </c>
    </row>
    <row r="13" spans="2:9" ht="16.899999999999999" customHeight="1" x14ac:dyDescent="0.3">
      <c r="B13" s="1" t="s">
        <v>184</v>
      </c>
    </row>
    <row r="14" spans="2:9" x14ac:dyDescent="0.25">
      <c r="B14" s="47" t="s">
        <v>16</v>
      </c>
      <c r="C14" s="47" t="s">
        <v>69</v>
      </c>
      <c r="D14" s="48" t="s">
        <v>72</v>
      </c>
      <c r="E14" s="48" t="s">
        <v>73</v>
      </c>
      <c r="G14" s="47" t="s">
        <v>70</v>
      </c>
      <c r="H14" s="48" t="s">
        <v>72</v>
      </c>
      <c r="I14" s="48" t="s">
        <v>74</v>
      </c>
    </row>
    <row r="15" spans="2:9" x14ac:dyDescent="0.25">
      <c r="B15" s="47" t="s">
        <v>3</v>
      </c>
      <c r="C15" s="93">
        <v>1</v>
      </c>
      <c r="D15" s="49" t="str">
        <f>IF(C15&gt;0.7,"Valid","Tidak Valid")</f>
        <v>Valid</v>
      </c>
      <c r="E15" s="49" t="str">
        <f>IF(C15&gt;0.6,"Valid","Tidak Valid")</f>
        <v>Valid</v>
      </c>
      <c r="G15" s="93">
        <v>0.99999999999999933</v>
      </c>
      <c r="H15" s="49" t="str">
        <f>IF(G15&gt;0.7,"Valid","Tidak Valid")</f>
        <v>Valid</v>
      </c>
      <c r="I15" s="49" t="str">
        <f>IF(G15&gt;0.6,"Valid","Tidak Valid")</f>
        <v>Valid</v>
      </c>
    </row>
    <row r="16" spans="2:9" x14ac:dyDescent="0.25">
      <c r="B16" s="47" t="s">
        <v>4</v>
      </c>
      <c r="C16" s="94">
        <v>0.61919264687119568</v>
      </c>
      <c r="D16" s="49" t="str">
        <f t="shared" ref="D16:D22" si="4">IF(C16&gt;0.7,"Valid","Tidak Valid")</f>
        <v>Tidak Valid</v>
      </c>
      <c r="E16" s="49" t="str">
        <f t="shared" ref="E16:E22" si="5">IF(C16&gt;0.6,"Valid","Tidak Valid")</f>
        <v>Valid</v>
      </c>
      <c r="G16" s="93">
        <v>0.80291086096227038</v>
      </c>
      <c r="H16" s="49" t="str">
        <f t="shared" ref="H16:H22" si="6">IF(G16&gt;0.7,"Valid","Tidak Valid")</f>
        <v>Valid</v>
      </c>
      <c r="I16" s="49" t="str">
        <f t="shared" ref="I16:I22" si="7">IF(G16&gt;0.6,"Valid","Tidak Valid")</f>
        <v>Valid</v>
      </c>
    </row>
    <row r="17" spans="2:9" x14ac:dyDescent="0.25">
      <c r="B17" s="47" t="s">
        <v>5</v>
      </c>
      <c r="C17" s="93">
        <v>0.78449263175737916</v>
      </c>
      <c r="D17" s="49" t="str">
        <f t="shared" si="4"/>
        <v>Valid</v>
      </c>
      <c r="E17" s="49" t="str">
        <f t="shared" si="5"/>
        <v>Valid</v>
      </c>
      <c r="G17" s="93">
        <v>0.83882123359159577</v>
      </c>
      <c r="H17" s="49" t="str">
        <f t="shared" si="6"/>
        <v>Valid</v>
      </c>
      <c r="I17" s="49" t="str">
        <f t="shared" si="7"/>
        <v>Valid</v>
      </c>
    </row>
    <row r="18" spans="2:9" x14ac:dyDescent="0.25">
      <c r="B18" s="47" t="s">
        <v>6</v>
      </c>
      <c r="C18" s="93">
        <v>0.77216022057882561</v>
      </c>
      <c r="D18" s="49" t="str">
        <f t="shared" si="4"/>
        <v>Valid</v>
      </c>
      <c r="E18" s="49" t="str">
        <f t="shared" si="5"/>
        <v>Valid</v>
      </c>
      <c r="G18" s="93">
        <v>0.83952601547850425</v>
      </c>
      <c r="H18" s="49" t="str">
        <f t="shared" si="6"/>
        <v>Valid</v>
      </c>
      <c r="I18" s="49" t="str">
        <f t="shared" si="7"/>
        <v>Valid</v>
      </c>
    </row>
    <row r="19" spans="2:9" x14ac:dyDescent="0.25">
      <c r="B19" s="47" t="s">
        <v>7</v>
      </c>
      <c r="C19" s="93">
        <v>0.94453243371137396</v>
      </c>
      <c r="D19" s="49" t="str">
        <f t="shared" si="4"/>
        <v>Valid</v>
      </c>
      <c r="E19" s="49" t="str">
        <f t="shared" si="5"/>
        <v>Valid</v>
      </c>
      <c r="G19" s="93">
        <v>0.9582444203166417</v>
      </c>
      <c r="H19" s="49" t="str">
        <f t="shared" si="6"/>
        <v>Valid</v>
      </c>
      <c r="I19" s="49" t="str">
        <f t="shared" si="7"/>
        <v>Valid</v>
      </c>
    </row>
    <row r="20" spans="2:9" x14ac:dyDescent="0.25">
      <c r="B20" s="47" t="s">
        <v>8</v>
      </c>
      <c r="C20" s="93">
        <v>0.8269810524920288</v>
      </c>
      <c r="D20" s="49" t="str">
        <f t="shared" si="4"/>
        <v>Valid</v>
      </c>
      <c r="E20" s="49" t="str">
        <f t="shared" si="5"/>
        <v>Valid</v>
      </c>
      <c r="G20" s="93">
        <v>0.87779678254347571</v>
      </c>
      <c r="H20" s="49" t="str">
        <f t="shared" si="6"/>
        <v>Valid</v>
      </c>
      <c r="I20" s="49" t="str">
        <f t="shared" si="7"/>
        <v>Valid</v>
      </c>
    </row>
    <row r="21" spans="2:9" x14ac:dyDescent="0.25">
      <c r="B21" s="47" t="s">
        <v>9</v>
      </c>
      <c r="C21" s="93">
        <v>0.89891070811933493</v>
      </c>
      <c r="D21" s="49" t="str">
        <f t="shared" si="4"/>
        <v>Valid</v>
      </c>
      <c r="E21" s="49" t="str">
        <f t="shared" si="5"/>
        <v>Valid</v>
      </c>
      <c r="G21" s="93">
        <v>0.95068663676135234</v>
      </c>
      <c r="H21" s="49" t="str">
        <f t="shared" si="6"/>
        <v>Valid</v>
      </c>
      <c r="I21" s="49" t="str">
        <f t="shared" si="7"/>
        <v>Valid</v>
      </c>
    </row>
    <row r="22" spans="2:9" x14ac:dyDescent="0.25">
      <c r="B22" s="47" t="s">
        <v>10</v>
      </c>
      <c r="C22" s="93">
        <v>0.87575058475790224</v>
      </c>
      <c r="D22" s="49" t="str">
        <f t="shared" si="4"/>
        <v>Valid</v>
      </c>
      <c r="E22" s="49" t="str">
        <f t="shared" si="5"/>
        <v>Valid</v>
      </c>
      <c r="G22" s="93">
        <v>0.90074224333221664</v>
      </c>
      <c r="H22" s="49" t="str">
        <f t="shared" si="6"/>
        <v>Valid</v>
      </c>
      <c r="I22" s="49" t="str">
        <f t="shared" si="7"/>
        <v>Valid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showGridLines="0" topLeftCell="A52" zoomScale="70" zoomScaleNormal="70" workbookViewId="0">
      <selection activeCell="P82" sqref="P82"/>
    </sheetView>
  </sheetViews>
  <sheetFormatPr defaultColWidth="8.85546875" defaultRowHeight="15.75" x14ac:dyDescent="0.25"/>
  <cols>
    <col min="1" max="1" width="8.85546875" style="14"/>
    <col min="2" max="2" width="12.5703125" style="14" customWidth="1"/>
    <col min="3" max="3" width="11.28515625" style="56" customWidth="1"/>
    <col min="4" max="4" width="11.28515625" style="57" customWidth="1"/>
    <col min="5" max="10" width="11.28515625" style="56" customWidth="1"/>
    <col min="11" max="12" width="10.7109375" style="14" customWidth="1"/>
    <col min="13" max="14" width="8.85546875" style="14"/>
    <col min="15" max="18" width="11.7109375" style="14" customWidth="1"/>
    <col min="19" max="19" width="10.140625" style="14" customWidth="1"/>
    <col min="20" max="20" width="12.7109375" style="14" customWidth="1"/>
    <col min="21" max="22" width="8.85546875" style="14" customWidth="1"/>
    <col min="23" max="23" width="10.28515625" style="14" customWidth="1"/>
    <col min="24" max="26" width="8.85546875" style="14" customWidth="1"/>
    <col min="27" max="16384" width="8.85546875" style="14"/>
  </cols>
  <sheetData>
    <row r="1" spans="2:18" x14ac:dyDescent="0.25">
      <c r="B1" s="11" t="s">
        <v>83</v>
      </c>
      <c r="M1" s="56"/>
      <c r="O1" s="11" t="s">
        <v>180</v>
      </c>
      <c r="P1" s="56"/>
      <c r="Q1" s="57"/>
      <c r="R1" s="56"/>
    </row>
    <row r="2" spans="2:18" ht="31.5" x14ac:dyDescent="0.25">
      <c r="B2"/>
      <c r="C2" s="53" t="s">
        <v>75</v>
      </c>
      <c r="D2" s="22" t="s">
        <v>80</v>
      </c>
      <c r="E2" s="53" t="s">
        <v>76</v>
      </c>
      <c r="M2" s="56"/>
      <c r="O2"/>
      <c r="P2" s="53" t="s">
        <v>75</v>
      </c>
      <c r="Q2" s="22" t="s">
        <v>80</v>
      </c>
      <c r="R2" s="53" t="s">
        <v>76</v>
      </c>
    </row>
    <row r="3" spans="2:18" x14ac:dyDescent="0.25">
      <c r="B3" s="50" t="s">
        <v>3</v>
      </c>
      <c r="C3" s="54">
        <v>0.17856001342669311</v>
      </c>
      <c r="D3" s="55" t="s">
        <v>79</v>
      </c>
      <c r="E3" s="54">
        <v>6.3558415306430249E-2</v>
      </c>
      <c r="M3" s="56"/>
      <c r="O3" s="50" t="s">
        <v>3</v>
      </c>
      <c r="P3" s="54">
        <v>0.10229296518913808</v>
      </c>
      <c r="Q3" s="55" t="s">
        <v>79</v>
      </c>
      <c r="R3" s="54">
        <v>-2.3386019684382475E-2</v>
      </c>
    </row>
    <row r="4" spans="2:18" x14ac:dyDescent="0.25">
      <c r="B4" s="50" t="s">
        <v>10</v>
      </c>
      <c r="C4" s="54">
        <v>0.61934152363336503</v>
      </c>
      <c r="D4" s="55" t="s">
        <v>78</v>
      </c>
      <c r="E4" s="54">
        <v>0.57455817347258442</v>
      </c>
      <c r="M4" s="56"/>
      <c r="O4" s="50" t="s">
        <v>10</v>
      </c>
      <c r="P4" s="54">
        <v>0.55704691422653452</v>
      </c>
      <c r="Q4" s="55" t="s">
        <v>78</v>
      </c>
      <c r="R4" s="54">
        <v>0.50493478648847967</v>
      </c>
    </row>
    <row r="5" spans="2:18" x14ac:dyDescent="0.25">
      <c r="M5" s="56"/>
      <c r="P5" s="56"/>
      <c r="Q5" s="57"/>
      <c r="R5" s="56"/>
    </row>
    <row r="6" spans="2:18" x14ac:dyDescent="0.25">
      <c r="B6" s="11" t="s">
        <v>81</v>
      </c>
      <c r="M6" s="56"/>
      <c r="O6" s="11" t="s">
        <v>81</v>
      </c>
      <c r="P6" s="56"/>
      <c r="Q6" s="57"/>
      <c r="R6" s="56"/>
    </row>
    <row r="7" spans="2:18" x14ac:dyDescent="0.25">
      <c r="B7" s="51">
        <v>0.75</v>
      </c>
      <c r="C7" s="57" t="s">
        <v>77</v>
      </c>
      <c r="M7" s="56"/>
      <c r="O7" s="51">
        <v>0.75</v>
      </c>
      <c r="P7" s="57" t="s">
        <v>77</v>
      </c>
      <c r="Q7" s="57"/>
      <c r="R7" s="56"/>
    </row>
    <row r="8" spans="2:18" x14ac:dyDescent="0.25">
      <c r="B8" s="52">
        <v>0.5</v>
      </c>
      <c r="C8" s="57" t="s">
        <v>78</v>
      </c>
      <c r="M8" s="56"/>
      <c r="O8" s="52">
        <v>0.5</v>
      </c>
      <c r="P8" s="57" t="s">
        <v>78</v>
      </c>
      <c r="Q8" s="57"/>
      <c r="R8" s="56"/>
    </row>
    <row r="9" spans="2:18" x14ac:dyDescent="0.25">
      <c r="B9" s="51">
        <v>0.25</v>
      </c>
      <c r="C9" s="57" t="s">
        <v>79</v>
      </c>
      <c r="M9" s="56"/>
      <c r="O9" s="51">
        <v>0.25</v>
      </c>
      <c r="P9" s="57" t="s">
        <v>79</v>
      </c>
      <c r="Q9" s="57"/>
      <c r="R9" s="56"/>
    </row>
    <row r="10" spans="2:18" x14ac:dyDescent="0.25">
      <c r="M10" s="56"/>
      <c r="P10" s="56"/>
      <c r="Q10" s="57"/>
      <c r="R10" s="56"/>
    </row>
    <row r="11" spans="2:18" x14ac:dyDescent="0.25">
      <c r="B11" s="11" t="s">
        <v>82</v>
      </c>
      <c r="M11" s="56"/>
      <c r="O11" s="11" t="s">
        <v>82</v>
      </c>
      <c r="P11" s="56"/>
      <c r="Q11" s="57"/>
      <c r="R11" s="56"/>
    </row>
    <row r="12" spans="2:18" x14ac:dyDescent="0.25">
      <c r="B12" s="51">
        <v>0.67</v>
      </c>
      <c r="C12" s="57" t="s">
        <v>77</v>
      </c>
      <c r="M12" s="56"/>
      <c r="O12" s="51">
        <v>0.67</v>
      </c>
      <c r="P12" s="57" t="s">
        <v>77</v>
      </c>
      <c r="Q12" s="57"/>
      <c r="R12" s="56"/>
    </row>
    <row r="13" spans="2:18" x14ac:dyDescent="0.25">
      <c r="B13" s="51">
        <v>0.33</v>
      </c>
      <c r="C13" s="57" t="s">
        <v>78</v>
      </c>
      <c r="M13" s="56"/>
      <c r="O13" s="51">
        <v>0.33</v>
      </c>
      <c r="P13" s="57" t="s">
        <v>78</v>
      </c>
      <c r="Q13" s="57"/>
      <c r="R13" s="56"/>
    </row>
    <row r="14" spans="2:18" x14ac:dyDescent="0.25">
      <c r="B14" s="51">
        <v>0.19</v>
      </c>
      <c r="C14" s="57" t="s">
        <v>79</v>
      </c>
      <c r="M14" s="56"/>
      <c r="O14" s="51">
        <v>0.19</v>
      </c>
      <c r="P14" s="57" t="s">
        <v>79</v>
      </c>
      <c r="Q14" s="57"/>
      <c r="R14" s="56"/>
    </row>
    <row r="15" spans="2:18" x14ac:dyDescent="0.25">
      <c r="M15" s="56"/>
      <c r="P15" s="56"/>
      <c r="Q15" s="57"/>
      <c r="R15" s="56"/>
    </row>
    <row r="16" spans="2:18" x14ac:dyDescent="0.25">
      <c r="B16" s="11" t="s">
        <v>84</v>
      </c>
      <c r="M16" s="56"/>
      <c r="O16" s="11" t="s">
        <v>182</v>
      </c>
      <c r="P16" s="56"/>
      <c r="Q16" s="57"/>
      <c r="R16" s="56"/>
    </row>
    <row r="17" spans="2:23" x14ac:dyDescent="0.25">
      <c r="B17" s="14" t="s">
        <v>85</v>
      </c>
      <c r="M17" s="56"/>
      <c r="O17" s="14" t="s">
        <v>85</v>
      </c>
      <c r="P17" s="56"/>
      <c r="Q17" s="57"/>
      <c r="R17" s="56"/>
    </row>
    <row r="18" spans="2:23" x14ac:dyDescent="0.25">
      <c r="B18" s="14" t="s">
        <v>187</v>
      </c>
      <c r="M18" s="56"/>
      <c r="O18" s="14" t="s">
        <v>188</v>
      </c>
      <c r="P18" s="56"/>
      <c r="Q18" s="57"/>
      <c r="R18" s="56"/>
    </row>
    <row r="19" spans="2:23" x14ac:dyDescent="0.25">
      <c r="B19" s="14" t="s">
        <v>86</v>
      </c>
      <c r="C19" s="56">
        <f>1-((1-C3*C3)*(1-C4*C4))</f>
        <v>0.40323753485633718</v>
      </c>
      <c r="D19" s="57" t="s">
        <v>77</v>
      </c>
      <c r="M19" s="56"/>
      <c r="O19" s="14" t="s">
        <v>86</v>
      </c>
      <c r="P19" s="56">
        <f>1-((1-P3*P3)*(1-P4*P4))</f>
        <v>0.31751816926274301</v>
      </c>
      <c r="Q19" s="57" t="s">
        <v>78</v>
      </c>
      <c r="R19" s="56"/>
    </row>
    <row r="20" spans="2:23" x14ac:dyDescent="0.25">
      <c r="M20" s="56"/>
      <c r="P20" s="56"/>
      <c r="Q20" s="57"/>
      <c r="R20" s="56"/>
    </row>
    <row r="21" spans="2:23" x14ac:dyDescent="0.25">
      <c r="B21" s="14" t="s">
        <v>87</v>
      </c>
      <c r="M21" s="56"/>
      <c r="O21" s="14" t="s">
        <v>87</v>
      </c>
      <c r="P21" s="56"/>
      <c r="Q21" s="57"/>
      <c r="R21" s="56"/>
    </row>
    <row r="22" spans="2:23" x14ac:dyDescent="0.25">
      <c r="B22" s="14" t="s">
        <v>88</v>
      </c>
      <c r="M22" s="56"/>
      <c r="O22" s="14" t="s">
        <v>88</v>
      </c>
      <c r="P22" s="56"/>
      <c r="Q22" s="57"/>
      <c r="R22" s="56"/>
    </row>
    <row r="23" spans="2:23" x14ac:dyDescent="0.25">
      <c r="B23" s="11" t="s">
        <v>89</v>
      </c>
      <c r="M23" s="56"/>
      <c r="O23" s="11" t="s">
        <v>89</v>
      </c>
      <c r="P23" s="56"/>
      <c r="Q23" s="57"/>
      <c r="R23" s="56"/>
    </row>
    <row r="24" spans="2:23" x14ac:dyDescent="0.25">
      <c r="B24" s="51">
        <v>0.02</v>
      </c>
      <c r="C24" s="57" t="s">
        <v>79</v>
      </c>
      <c r="M24" s="56"/>
      <c r="O24" s="51">
        <v>0.02</v>
      </c>
      <c r="P24" s="57" t="s">
        <v>79</v>
      </c>
      <c r="Q24" s="57"/>
      <c r="R24" s="56"/>
    </row>
    <row r="25" spans="2:23" x14ac:dyDescent="0.25">
      <c r="B25" s="51">
        <v>0.15</v>
      </c>
      <c r="C25" s="57" t="s">
        <v>78</v>
      </c>
      <c r="M25" s="56"/>
      <c r="O25" s="51">
        <v>0.15</v>
      </c>
      <c r="P25" s="57" t="s">
        <v>78</v>
      </c>
      <c r="Q25" s="57"/>
      <c r="R25" s="56"/>
    </row>
    <row r="26" spans="2:23" x14ac:dyDescent="0.25">
      <c r="B26" s="51">
        <v>0.35</v>
      </c>
      <c r="C26" s="57" t="s">
        <v>77</v>
      </c>
      <c r="M26" s="56"/>
      <c r="O26" s="51">
        <v>0.35</v>
      </c>
      <c r="P26" s="57" t="s">
        <v>77</v>
      </c>
      <c r="Q26" s="57"/>
      <c r="R26" s="56"/>
    </row>
    <row r="28" spans="2:23" x14ac:dyDescent="0.25">
      <c r="B28" s="11" t="s">
        <v>90</v>
      </c>
      <c r="O28" s="11" t="s">
        <v>181</v>
      </c>
      <c r="P28" s="56"/>
      <c r="Q28" s="57"/>
      <c r="R28" s="56"/>
      <c r="S28" s="56"/>
      <c r="T28" s="56"/>
      <c r="U28" s="56"/>
      <c r="V28" s="56"/>
      <c r="W28" s="56"/>
    </row>
    <row r="29" spans="2:23" ht="48" thickBot="1" x14ac:dyDescent="0.3">
      <c r="B29" s="16" t="s">
        <v>16</v>
      </c>
      <c r="C29" s="63" t="s">
        <v>3</v>
      </c>
      <c r="D29" s="59" t="s">
        <v>4</v>
      </c>
      <c r="E29" s="59" t="s">
        <v>5</v>
      </c>
      <c r="F29" s="59" t="s">
        <v>6</v>
      </c>
      <c r="G29" s="59" t="s">
        <v>7</v>
      </c>
      <c r="H29" s="59" t="s">
        <v>8</v>
      </c>
      <c r="I29" s="59" t="s">
        <v>9</v>
      </c>
      <c r="J29" s="59" t="s">
        <v>10</v>
      </c>
      <c r="O29" s="16" t="s">
        <v>16</v>
      </c>
      <c r="P29" s="63" t="s">
        <v>3</v>
      </c>
      <c r="Q29" s="59" t="s">
        <v>4</v>
      </c>
      <c r="R29" s="59" t="s">
        <v>5</v>
      </c>
      <c r="S29" s="59" t="s">
        <v>6</v>
      </c>
      <c r="T29" s="59" t="s">
        <v>7</v>
      </c>
      <c r="U29" s="59" t="s">
        <v>8</v>
      </c>
      <c r="V29" s="59" t="s">
        <v>9</v>
      </c>
      <c r="W29" s="59" t="s">
        <v>10</v>
      </c>
    </row>
    <row r="30" spans="2:23" x14ac:dyDescent="0.25">
      <c r="B30" s="24" t="s">
        <v>3</v>
      </c>
      <c r="C30" s="64" t="s">
        <v>16</v>
      </c>
      <c r="D30" s="61" t="s">
        <v>16</v>
      </c>
      <c r="E30" s="58" t="s">
        <v>16</v>
      </c>
      <c r="F30" s="58" t="s">
        <v>16</v>
      </c>
      <c r="G30" s="58" t="s">
        <v>16</v>
      </c>
      <c r="H30" s="58" t="s">
        <v>16</v>
      </c>
      <c r="I30" s="58" t="s">
        <v>16</v>
      </c>
      <c r="J30" s="58" t="s">
        <v>16</v>
      </c>
      <c r="O30" s="24" t="s">
        <v>3</v>
      </c>
      <c r="P30" s="64" t="s">
        <v>16</v>
      </c>
      <c r="Q30" s="61" t="s">
        <v>16</v>
      </c>
      <c r="R30" s="58" t="s">
        <v>16</v>
      </c>
      <c r="S30" s="58" t="s">
        <v>16</v>
      </c>
      <c r="T30" s="58" t="s">
        <v>16</v>
      </c>
      <c r="U30" s="58" t="s">
        <v>16</v>
      </c>
      <c r="V30" s="58" t="s">
        <v>16</v>
      </c>
      <c r="W30" s="58" t="s">
        <v>16</v>
      </c>
    </row>
    <row r="31" spans="2:23" x14ac:dyDescent="0.25">
      <c r="B31" s="24" t="s">
        <v>4</v>
      </c>
      <c r="C31" s="65">
        <v>8.5530636467389346E-3</v>
      </c>
      <c r="D31" s="62" t="s">
        <v>16</v>
      </c>
      <c r="E31" s="60" t="s">
        <v>16</v>
      </c>
      <c r="F31" s="60" t="s">
        <v>16</v>
      </c>
      <c r="G31" s="60" t="s">
        <v>16</v>
      </c>
      <c r="H31" s="60" t="s">
        <v>16</v>
      </c>
      <c r="I31" s="60" t="s">
        <v>16</v>
      </c>
      <c r="J31" s="68">
        <v>7.3511682861049268E-2</v>
      </c>
      <c r="O31" s="24" t="s">
        <v>4</v>
      </c>
      <c r="P31" s="65">
        <v>6.1162035991612343E-3</v>
      </c>
      <c r="Q31" s="62" t="s">
        <v>16</v>
      </c>
      <c r="R31" s="60" t="s">
        <v>16</v>
      </c>
      <c r="S31" s="60" t="s">
        <v>16</v>
      </c>
      <c r="T31" s="60" t="s">
        <v>16</v>
      </c>
      <c r="U31" s="60" t="s">
        <v>16</v>
      </c>
      <c r="V31" s="60" t="s">
        <v>16</v>
      </c>
      <c r="W31" s="60">
        <v>0.13189967809603059</v>
      </c>
    </row>
    <row r="32" spans="2:23" x14ac:dyDescent="0.25">
      <c r="B32" s="24" t="s">
        <v>5</v>
      </c>
      <c r="C32" s="65">
        <v>2.371501535228546E-2</v>
      </c>
      <c r="D32" s="62" t="s">
        <v>16</v>
      </c>
      <c r="E32" s="60" t="s">
        <v>16</v>
      </c>
      <c r="F32" s="60" t="s">
        <v>16</v>
      </c>
      <c r="G32" s="60" t="s">
        <v>16</v>
      </c>
      <c r="H32" s="60" t="s">
        <v>16</v>
      </c>
      <c r="I32" s="60" t="s">
        <v>16</v>
      </c>
      <c r="J32" s="68">
        <v>1.7869447107888264E-2</v>
      </c>
      <c r="O32" s="24" t="s">
        <v>5</v>
      </c>
      <c r="P32" s="65">
        <v>2.113804617519472E-2</v>
      </c>
      <c r="Q32" s="62" t="s">
        <v>16</v>
      </c>
      <c r="R32" s="60" t="s">
        <v>16</v>
      </c>
      <c r="S32" s="60" t="s">
        <v>16</v>
      </c>
      <c r="T32" s="60" t="s">
        <v>16</v>
      </c>
      <c r="U32" s="60" t="s">
        <v>16</v>
      </c>
      <c r="V32" s="60" t="s">
        <v>16</v>
      </c>
      <c r="W32" s="60">
        <v>3.9100049365160157E-2</v>
      </c>
    </row>
    <row r="33" spans="2:23" x14ac:dyDescent="0.25">
      <c r="B33" s="24" t="s">
        <v>6</v>
      </c>
      <c r="C33" s="65">
        <v>4.8202614755821563E-2</v>
      </c>
      <c r="D33" s="62" t="s">
        <v>16</v>
      </c>
      <c r="E33" s="60" t="s">
        <v>16</v>
      </c>
      <c r="F33" s="60" t="s">
        <v>16</v>
      </c>
      <c r="G33" s="60" t="s">
        <v>16</v>
      </c>
      <c r="H33" s="60" t="s">
        <v>16</v>
      </c>
      <c r="I33" s="60" t="s">
        <v>16</v>
      </c>
      <c r="J33" s="68">
        <v>0.54692594651069193</v>
      </c>
      <c r="O33" s="24" t="s">
        <v>6</v>
      </c>
      <c r="P33" s="65">
        <v>1.298199832091932E-2</v>
      </c>
      <c r="Q33" s="62" t="s">
        <v>16</v>
      </c>
      <c r="R33" s="60" t="s">
        <v>16</v>
      </c>
      <c r="S33" s="60" t="s">
        <v>16</v>
      </c>
      <c r="T33" s="60" t="s">
        <v>16</v>
      </c>
      <c r="U33" s="60" t="s">
        <v>16</v>
      </c>
      <c r="V33" s="60" t="s">
        <v>16</v>
      </c>
      <c r="W33" s="60">
        <v>0.29442320473292216</v>
      </c>
    </row>
    <row r="34" spans="2:23" x14ac:dyDescent="0.25">
      <c r="B34" s="24" t="s">
        <v>7</v>
      </c>
      <c r="C34" s="65">
        <v>1.6664552208792521E-2</v>
      </c>
      <c r="D34" s="62" t="s">
        <v>16</v>
      </c>
      <c r="E34" s="60" t="s">
        <v>16</v>
      </c>
      <c r="F34" s="60" t="s">
        <v>16</v>
      </c>
      <c r="G34" s="60" t="s">
        <v>16</v>
      </c>
      <c r="H34" s="60" t="s">
        <v>16</v>
      </c>
      <c r="I34" s="60" t="s">
        <v>16</v>
      </c>
      <c r="J34" s="69">
        <v>3.0513414685816235E-3</v>
      </c>
      <c r="O34" s="24" t="s">
        <v>7</v>
      </c>
      <c r="P34" s="65">
        <v>7.4533603066772817E-3</v>
      </c>
      <c r="Q34" s="62" t="s">
        <v>16</v>
      </c>
      <c r="R34" s="60" t="s">
        <v>16</v>
      </c>
      <c r="S34" s="60" t="s">
        <v>16</v>
      </c>
      <c r="T34" s="60" t="s">
        <v>16</v>
      </c>
      <c r="U34" s="60" t="s">
        <v>16</v>
      </c>
      <c r="V34" s="60" t="s">
        <v>16</v>
      </c>
      <c r="W34" s="69">
        <v>8.1939595041125857E-3</v>
      </c>
    </row>
    <row r="35" spans="2:23" x14ac:dyDescent="0.25">
      <c r="B35" s="24" t="s">
        <v>8</v>
      </c>
      <c r="C35" s="65">
        <v>1.482823437656668E-2</v>
      </c>
      <c r="D35" s="62" t="s">
        <v>16</v>
      </c>
      <c r="E35" s="60" t="s">
        <v>16</v>
      </c>
      <c r="F35" s="60" t="s">
        <v>16</v>
      </c>
      <c r="G35" s="60" t="s">
        <v>16</v>
      </c>
      <c r="H35" s="60" t="s">
        <v>16</v>
      </c>
      <c r="I35" s="60" t="s">
        <v>16</v>
      </c>
      <c r="J35" s="68">
        <v>0.23265263270665107</v>
      </c>
      <c r="O35" s="24" t="s">
        <v>8</v>
      </c>
      <c r="P35" s="65">
        <v>8.8627832598351837E-3</v>
      </c>
      <c r="Q35" s="62" t="s">
        <v>16</v>
      </c>
      <c r="R35" s="60" t="s">
        <v>16</v>
      </c>
      <c r="S35" s="60" t="s">
        <v>16</v>
      </c>
      <c r="T35" s="60" t="s">
        <v>16</v>
      </c>
      <c r="U35" s="60" t="s">
        <v>16</v>
      </c>
      <c r="V35" s="60" t="s">
        <v>16</v>
      </c>
      <c r="W35" s="60">
        <v>0.24629220276501071</v>
      </c>
    </row>
    <row r="36" spans="2:23" x14ac:dyDescent="0.25">
      <c r="B36" s="24" t="s">
        <v>9</v>
      </c>
      <c r="C36" s="65">
        <v>0.12423680210503031</v>
      </c>
      <c r="D36" s="62" t="s">
        <v>16</v>
      </c>
      <c r="E36" s="60" t="s">
        <v>16</v>
      </c>
      <c r="F36" s="60" t="s">
        <v>16</v>
      </c>
      <c r="G36" s="60" t="s">
        <v>16</v>
      </c>
      <c r="H36" s="60" t="s">
        <v>16</v>
      </c>
      <c r="I36" s="60" t="s">
        <v>16</v>
      </c>
      <c r="J36" s="60">
        <v>2.896026352031341E-2</v>
      </c>
      <c r="O36" s="24" t="s">
        <v>9</v>
      </c>
      <c r="P36" s="65">
        <v>3.8230679067955874E-2</v>
      </c>
      <c r="Q36" s="62" t="s">
        <v>16</v>
      </c>
      <c r="R36" s="60" t="s">
        <v>16</v>
      </c>
      <c r="S36" s="60" t="s">
        <v>16</v>
      </c>
      <c r="T36" s="60" t="s">
        <v>16</v>
      </c>
      <c r="U36" s="60" t="s">
        <v>16</v>
      </c>
      <c r="V36" s="60" t="s">
        <v>16</v>
      </c>
      <c r="W36" s="60">
        <v>1.6453388716308835E-2</v>
      </c>
    </row>
    <row r="37" spans="2:23" ht="16.5" thickBot="1" x14ac:dyDescent="0.3">
      <c r="B37" s="24" t="s">
        <v>10</v>
      </c>
      <c r="C37" s="66">
        <v>1.4767433049757197E-2</v>
      </c>
      <c r="D37" s="62" t="s">
        <v>16</v>
      </c>
      <c r="E37" s="60" t="s">
        <v>16</v>
      </c>
      <c r="F37" s="60" t="s">
        <v>16</v>
      </c>
      <c r="G37" s="60" t="s">
        <v>16</v>
      </c>
      <c r="H37" s="60" t="s">
        <v>16</v>
      </c>
      <c r="I37" s="60" t="s">
        <v>16</v>
      </c>
      <c r="J37" s="60" t="s">
        <v>16</v>
      </c>
      <c r="O37" s="24" t="s">
        <v>10</v>
      </c>
      <c r="P37" s="66">
        <v>2.8468308738349723E-4</v>
      </c>
      <c r="Q37" s="62" t="s">
        <v>16</v>
      </c>
      <c r="R37" s="60" t="s">
        <v>16</v>
      </c>
      <c r="S37" s="60" t="s">
        <v>16</v>
      </c>
      <c r="T37" s="60" t="s">
        <v>16</v>
      </c>
      <c r="U37" s="60" t="s">
        <v>16</v>
      </c>
      <c r="V37" s="60" t="s">
        <v>16</v>
      </c>
      <c r="W37" s="60" t="s">
        <v>16</v>
      </c>
    </row>
    <row r="38" spans="2:23" ht="16.5" thickBot="1" x14ac:dyDescent="0.3">
      <c r="P38" s="56"/>
      <c r="Q38" s="57"/>
      <c r="R38" s="56"/>
      <c r="S38" s="56"/>
      <c r="T38" s="56"/>
      <c r="U38" s="56"/>
      <c r="V38" s="56"/>
      <c r="W38" s="56"/>
    </row>
    <row r="39" spans="2:23" ht="48" thickBot="1" x14ac:dyDescent="0.3">
      <c r="C39" s="67" t="s">
        <v>186</v>
      </c>
      <c r="J39" s="67" t="s">
        <v>92</v>
      </c>
      <c r="P39" s="67" t="s">
        <v>189</v>
      </c>
      <c r="Q39" s="57"/>
      <c r="R39" s="56"/>
      <c r="S39" s="56"/>
      <c r="T39" s="56"/>
      <c r="U39" s="56"/>
      <c r="V39" s="56"/>
      <c r="W39" s="67" t="s">
        <v>92</v>
      </c>
    </row>
    <row r="40" spans="2:23" x14ac:dyDescent="0.25">
      <c r="P40" s="56"/>
      <c r="Q40" s="57"/>
      <c r="R40" s="56"/>
      <c r="S40" s="56"/>
      <c r="T40" s="56"/>
      <c r="U40" s="56"/>
      <c r="V40" s="56"/>
      <c r="W40" s="56"/>
    </row>
    <row r="41" spans="2:23" x14ac:dyDescent="0.25">
      <c r="C41" s="56" t="s">
        <v>91</v>
      </c>
      <c r="P41" s="56" t="s">
        <v>91</v>
      </c>
      <c r="Q41" s="57"/>
      <c r="R41" s="56"/>
      <c r="S41" s="56"/>
      <c r="T41" s="56"/>
      <c r="U41" s="56"/>
      <c r="V41" s="56"/>
      <c r="W41" s="56"/>
    </row>
    <row r="42" spans="2:23" x14ac:dyDescent="0.25">
      <c r="C42" s="51">
        <v>0.02</v>
      </c>
      <c r="D42" s="57" t="s">
        <v>93</v>
      </c>
      <c r="P42" s="51">
        <v>0.02</v>
      </c>
      <c r="Q42" s="57" t="s">
        <v>93</v>
      </c>
      <c r="R42" s="56"/>
      <c r="S42" s="56"/>
      <c r="T42" s="56"/>
      <c r="U42" s="56"/>
      <c r="V42" s="56"/>
      <c r="W42" s="56"/>
    </row>
    <row r="43" spans="2:23" x14ac:dyDescent="0.25">
      <c r="C43" s="51">
        <v>0.15</v>
      </c>
      <c r="D43" s="57" t="s">
        <v>78</v>
      </c>
      <c r="P43" s="51">
        <v>0.15</v>
      </c>
      <c r="Q43" s="57" t="s">
        <v>78</v>
      </c>
      <c r="R43" s="56"/>
      <c r="S43" s="56"/>
      <c r="T43" s="56"/>
      <c r="U43" s="56"/>
      <c r="V43" s="56"/>
      <c r="W43" s="56"/>
    </row>
    <row r="44" spans="2:23" x14ac:dyDescent="0.25">
      <c r="C44" s="51">
        <v>0.35</v>
      </c>
      <c r="D44" s="57" t="s">
        <v>94</v>
      </c>
      <c r="P44" s="51">
        <v>0.35</v>
      </c>
      <c r="Q44" s="57" t="s">
        <v>94</v>
      </c>
      <c r="R44" s="56"/>
      <c r="S44" s="56"/>
      <c r="T44" s="56"/>
      <c r="U44" s="56"/>
      <c r="V44" s="56"/>
      <c r="W44" s="56"/>
    </row>
    <row r="47" spans="2:23" x14ac:dyDescent="0.25">
      <c r="B47" s="11" t="s">
        <v>97</v>
      </c>
      <c r="O47" s="11" t="s">
        <v>183</v>
      </c>
    </row>
    <row r="69" spans="2:19" x14ac:dyDescent="0.25">
      <c r="O69" s="70" t="s">
        <v>75</v>
      </c>
      <c r="P69" s="56"/>
      <c r="Q69" s="57"/>
      <c r="R69" s="57" t="s">
        <v>1</v>
      </c>
      <c r="S69" s="56"/>
    </row>
    <row r="70" spans="2:19" x14ac:dyDescent="0.25">
      <c r="B70" s="70" t="s">
        <v>75</v>
      </c>
      <c r="E70" s="57" t="s">
        <v>1</v>
      </c>
      <c r="O70" s="50" t="s">
        <v>3</v>
      </c>
      <c r="P70" s="54">
        <f>P3</f>
        <v>0.10229296518913808</v>
      </c>
      <c r="Q70" s="57"/>
      <c r="R70" s="6" t="s">
        <v>3</v>
      </c>
      <c r="S70" s="79">
        <f>'Convergent Validity All'!O57</f>
        <v>0.99999999999999933</v>
      </c>
    </row>
    <row r="71" spans="2:19" x14ac:dyDescent="0.25">
      <c r="B71" s="50" t="s">
        <v>3</v>
      </c>
      <c r="C71" s="54">
        <f>C3</f>
        <v>0.17856001342669311</v>
      </c>
      <c r="E71" s="6" t="s">
        <v>3</v>
      </c>
      <c r="F71" s="9">
        <f>'Convergent Validity All'!O4</f>
        <v>0.99999999999999933</v>
      </c>
      <c r="O71" s="50" t="s">
        <v>10</v>
      </c>
      <c r="P71" s="54">
        <f t="shared" ref="P71" si="0">P4</f>
        <v>0.55704691422653452</v>
      </c>
      <c r="Q71" s="57"/>
      <c r="R71" s="6" t="s">
        <v>4</v>
      </c>
      <c r="S71" s="79">
        <f>'Convergent Validity All'!O58</f>
        <v>0.58316104286614667</v>
      </c>
    </row>
    <row r="72" spans="2:19" x14ac:dyDescent="0.25">
      <c r="B72" s="50" t="s">
        <v>10</v>
      </c>
      <c r="C72" s="54">
        <f>C4</f>
        <v>0.61934152363336503</v>
      </c>
      <c r="E72" s="6" t="s">
        <v>4</v>
      </c>
      <c r="F72" s="9">
        <f>'Convergent Validity All'!O5</f>
        <v>0.32386941765593735</v>
      </c>
      <c r="O72" s="14" t="s">
        <v>95</v>
      </c>
      <c r="P72" s="71">
        <f>AVERAGE(P70:P71)</f>
        <v>0.32966993970783631</v>
      </c>
      <c r="Q72" s="57"/>
      <c r="R72" s="6" t="s">
        <v>5</v>
      </c>
      <c r="S72" s="79">
        <f>'Convergent Validity All'!O59</f>
        <v>0.51624277743068592</v>
      </c>
    </row>
    <row r="73" spans="2:19" x14ac:dyDescent="0.25">
      <c r="B73" s="14" t="s">
        <v>95</v>
      </c>
      <c r="C73" s="71">
        <f>AVERAGE(C71:C72)</f>
        <v>0.39895076853002909</v>
      </c>
      <c r="E73" s="6" t="s">
        <v>5</v>
      </c>
      <c r="F73" s="9">
        <f>'Convergent Validity All'!O6</f>
        <v>0.43095017248247752</v>
      </c>
      <c r="P73" s="56"/>
      <c r="Q73" s="57"/>
      <c r="R73" s="6" t="s">
        <v>6</v>
      </c>
      <c r="S73" s="79">
        <f>'Convergent Validity All'!O60</f>
        <v>0.46925923884915316</v>
      </c>
    </row>
    <row r="74" spans="2:19" x14ac:dyDescent="0.25">
      <c r="E74" s="6" t="s">
        <v>6</v>
      </c>
      <c r="F74" s="9">
        <f>'Convergent Validity All'!O7</f>
        <v>0.31914970145958654</v>
      </c>
      <c r="P74" s="56"/>
      <c r="Q74" s="57"/>
      <c r="R74" s="6" t="s">
        <v>7</v>
      </c>
      <c r="S74" s="79">
        <f>'Convergent Validity All'!O61</f>
        <v>0.82171835487720257</v>
      </c>
    </row>
    <row r="75" spans="2:19" x14ac:dyDescent="0.25">
      <c r="E75" s="6" t="s">
        <v>7</v>
      </c>
      <c r="F75" s="9">
        <f>'Convergent Validity All'!O8</f>
        <v>0.82177160205212485</v>
      </c>
      <c r="P75" s="56"/>
      <c r="Q75" s="57"/>
      <c r="R75" s="6" t="s">
        <v>8</v>
      </c>
      <c r="S75" s="79">
        <f>'Convergent Validity All'!O62</f>
        <v>0.59116905278800624</v>
      </c>
    </row>
    <row r="76" spans="2:19" x14ac:dyDescent="0.25">
      <c r="E76" s="6" t="s">
        <v>8</v>
      </c>
      <c r="F76" s="9">
        <f>'Convergent Validity All'!O9</f>
        <v>0.34115698467027622</v>
      </c>
      <c r="P76" s="56"/>
      <c r="Q76" s="57"/>
      <c r="R76" s="6" t="s">
        <v>9</v>
      </c>
      <c r="S76" s="79">
        <f>'Convergent Validity All'!O63</f>
        <v>0.90603115503257392</v>
      </c>
    </row>
    <row r="77" spans="2:19" x14ac:dyDescent="0.25">
      <c r="E77" s="6" t="s">
        <v>9</v>
      </c>
      <c r="F77" s="9">
        <f>'Convergent Validity All'!O10</f>
        <v>0.33291618245405369</v>
      </c>
      <c r="P77" s="56"/>
      <c r="Q77" s="57"/>
      <c r="R77" s="6" t="s">
        <v>10</v>
      </c>
      <c r="S77" s="79">
        <f>'Convergent Validity All'!O64</f>
        <v>0.48214594008319311</v>
      </c>
    </row>
    <row r="78" spans="2:19" x14ac:dyDescent="0.25">
      <c r="E78" s="6" t="s">
        <v>10</v>
      </c>
      <c r="F78" s="9">
        <f>'Convergent Validity All'!O11</f>
        <v>0.48285275845137826</v>
      </c>
      <c r="P78" s="56"/>
      <c r="Q78" s="57"/>
      <c r="R78" s="14" t="s">
        <v>95</v>
      </c>
      <c r="S78" s="71">
        <f>AVERAGE(S70:S77)</f>
        <v>0.67121594524087014</v>
      </c>
    </row>
    <row r="79" spans="2:19" x14ac:dyDescent="0.25">
      <c r="E79" s="14" t="s">
        <v>95</v>
      </c>
      <c r="F79" s="71">
        <f>AVERAGE(F71:F78)</f>
        <v>0.50658335240322916</v>
      </c>
      <c r="P79" s="56"/>
      <c r="Q79" s="57"/>
      <c r="R79" s="56"/>
      <c r="S79" s="56"/>
    </row>
    <row r="80" spans="2:19" x14ac:dyDescent="0.25">
      <c r="P80" s="56"/>
      <c r="Q80" s="57"/>
      <c r="R80" s="56"/>
      <c r="S80" s="56"/>
    </row>
    <row r="81" spans="2:19" x14ac:dyDescent="0.25">
      <c r="O81" s="11" t="s">
        <v>96</v>
      </c>
      <c r="P81" s="73">
        <v>0.47060000000000002</v>
      </c>
      <c r="Q81" s="74" t="s">
        <v>101</v>
      </c>
      <c r="R81" s="56"/>
      <c r="S81" s="56"/>
    </row>
    <row r="82" spans="2:19" x14ac:dyDescent="0.25">
      <c r="B82" s="11" t="s">
        <v>96</v>
      </c>
      <c r="C82" s="73">
        <v>0.44979999999999998</v>
      </c>
      <c r="D82" s="74" t="s">
        <v>101</v>
      </c>
      <c r="O82" s="14" t="s">
        <v>98</v>
      </c>
      <c r="P82" s="72">
        <v>0.1</v>
      </c>
      <c r="Q82" s="57"/>
      <c r="R82" s="56"/>
      <c r="S82" s="56"/>
    </row>
    <row r="83" spans="2:19" x14ac:dyDescent="0.25">
      <c r="B83" s="14" t="s">
        <v>98</v>
      </c>
      <c r="C83" s="72">
        <v>0.1</v>
      </c>
      <c r="O83" s="14" t="s">
        <v>99</v>
      </c>
      <c r="P83" s="72">
        <v>0.25</v>
      </c>
      <c r="Q83" s="57"/>
      <c r="R83" s="56"/>
      <c r="S83" s="56"/>
    </row>
    <row r="84" spans="2:19" x14ac:dyDescent="0.25">
      <c r="B84" s="14" t="s">
        <v>99</v>
      </c>
      <c r="C84" s="72">
        <v>0.25</v>
      </c>
      <c r="O84" s="14" t="s">
        <v>100</v>
      </c>
      <c r="P84" s="72">
        <v>0.36</v>
      </c>
      <c r="Q84" s="57"/>
      <c r="R84" s="56"/>
      <c r="S84" s="56"/>
    </row>
    <row r="85" spans="2:19" x14ac:dyDescent="0.25">
      <c r="B85" s="14" t="s">
        <v>100</v>
      </c>
      <c r="C85" s="72">
        <v>0.36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4"/>
  <sheetViews>
    <sheetView tabSelected="1" topLeftCell="H1" zoomScale="70" zoomScaleNormal="70" workbookViewId="0">
      <selection activeCell="O24" sqref="O24:T73"/>
    </sheetView>
  </sheetViews>
  <sheetFormatPr defaultColWidth="8.85546875" defaultRowHeight="18.75" x14ac:dyDescent="0.25"/>
  <cols>
    <col min="1" max="1" width="8.85546875" style="76"/>
    <col min="2" max="2" width="17.85546875" style="76" bestFit="1" customWidth="1"/>
    <col min="3" max="4" width="8.85546875" style="76"/>
    <col min="5" max="5" width="60.28515625" style="87" customWidth="1"/>
    <col min="6" max="10" width="16.28515625" style="87" customWidth="1"/>
    <col min="11" max="11" width="2" style="76" customWidth="1"/>
    <col min="12" max="12" width="18.5703125" style="76" bestFit="1" customWidth="1"/>
    <col min="13" max="14" width="8.85546875" style="76"/>
    <col min="15" max="15" width="53.28515625" style="76" customWidth="1"/>
    <col min="16" max="20" width="26.28515625" style="76" customWidth="1"/>
    <col min="21" max="21" width="3.5703125" style="76" customWidth="1"/>
    <col min="22" max="22" width="29.7109375" style="76" customWidth="1"/>
    <col min="23" max="23" width="8.85546875" style="76" customWidth="1"/>
    <col min="24" max="16384" width="8.85546875" style="76"/>
  </cols>
  <sheetData>
    <row r="2" spans="2:22" ht="56.25" x14ac:dyDescent="0.25">
      <c r="B2" s="76" t="s">
        <v>102</v>
      </c>
      <c r="E2" s="75" t="s">
        <v>122</v>
      </c>
      <c r="F2" s="75" t="s">
        <v>104</v>
      </c>
      <c r="G2" s="75" t="s">
        <v>105</v>
      </c>
      <c r="H2" s="75" t="s">
        <v>106</v>
      </c>
      <c r="I2" s="75" t="s">
        <v>107</v>
      </c>
      <c r="J2" s="75" t="s">
        <v>108</v>
      </c>
      <c r="L2" s="77" t="s">
        <v>123</v>
      </c>
      <c r="O2" s="75" t="s">
        <v>122</v>
      </c>
      <c r="P2" s="75" t="s">
        <v>104</v>
      </c>
      <c r="Q2" s="75" t="s">
        <v>105</v>
      </c>
      <c r="R2" s="75" t="s">
        <v>106</v>
      </c>
      <c r="S2" s="75" t="s">
        <v>107</v>
      </c>
      <c r="T2" s="75" t="s">
        <v>108</v>
      </c>
      <c r="V2" s="77" t="s">
        <v>123</v>
      </c>
    </row>
    <row r="3" spans="2:22" x14ac:dyDescent="0.25">
      <c r="B3" s="76" t="s">
        <v>103</v>
      </c>
      <c r="C3" s="88">
        <v>0.1</v>
      </c>
      <c r="D3" s="89">
        <v>1.65</v>
      </c>
      <c r="E3" s="75" t="s">
        <v>109</v>
      </c>
      <c r="F3" s="75">
        <v>9.8128816841065697E-2</v>
      </c>
      <c r="G3" s="75">
        <v>0.10640495770956079</v>
      </c>
      <c r="H3" s="75">
        <v>0.18535763680047221</v>
      </c>
      <c r="I3" s="75">
        <v>0.52940261073082318</v>
      </c>
      <c r="J3" s="75">
        <v>0.59676113184542601</v>
      </c>
      <c r="L3" s="77" t="str">
        <f>IF(I3&gt;D$4,"Signifikan","Tidak Signifikan")</f>
        <v>Tidak Signifikan</v>
      </c>
      <c r="M3" s="88">
        <v>0.1</v>
      </c>
      <c r="N3" s="89">
        <v>1.65</v>
      </c>
      <c r="O3" s="75" t="s">
        <v>109</v>
      </c>
      <c r="P3" s="75">
        <v>8.7496126054019602E-2</v>
      </c>
      <c r="Q3" s="75">
        <v>8.9234733870866514E-2</v>
      </c>
      <c r="R3" s="75">
        <v>0.17759288467833031</v>
      </c>
      <c r="S3" s="75">
        <v>0.49267810595283257</v>
      </c>
      <c r="T3" s="75">
        <v>0.62245631151364478</v>
      </c>
      <c r="V3" s="77" t="str">
        <f>IF(S3&gt;N$4,"Signifikan","Tidak Signifikan")</f>
        <v>Tidak Signifikan</v>
      </c>
    </row>
    <row r="4" spans="2:22" x14ac:dyDescent="0.25">
      <c r="C4" s="88">
        <v>0.05</v>
      </c>
      <c r="D4" s="89">
        <v>1.96</v>
      </c>
      <c r="E4" s="75" t="s">
        <v>110</v>
      </c>
      <c r="F4" s="75">
        <v>0.18901241800829421</v>
      </c>
      <c r="G4" s="75">
        <v>0.16337365110795504</v>
      </c>
      <c r="H4" s="75">
        <v>9.5237018029251275E-2</v>
      </c>
      <c r="I4" s="75">
        <v>1.9846528368857641</v>
      </c>
      <c r="J4" s="75">
        <v>4.7729235252347735E-2</v>
      </c>
      <c r="L4" s="77" t="str">
        <f t="shared" ref="L4:L15" si="0">IF(I4&gt;D$4,"Signifikan","Tidak Signifikan")</f>
        <v>Signifikan</v>
      </c>
      <c r="M4" s="88">
        <v>0.05</v>
      </c>
      <c r="N4" s="89">
        <v>1.96</v>
      </c>
      <c r="O4" s="75" t="s">
        <v>110</v>
      </c>
      <c r="P4" s="75">
        <v>0.26827321190900555</v>
      </c>
      <c r="Q4" s="75">
        <v>0.26268962329082091</v>
      </c>
      <c r="R4" s="75">
        <v>0.1088617532236303</v>
      </c>
      <c r="S4" s="75">
        <v>2.4643477067460298</v>
      </c>
      <c r="T4" s="75">
        <v>1.4061574297386414E-2</v>
      </c>
      <c r="V4" s="77" t="str">
        <f t="shared" ref="V4:V15" si="1">IF(S4&gt;N$4,"Signifikan","Tidak Signifikan")</f>
        <v>Signifikan</v>
      </c>
    </row>
    <row r="5" spans="2:22" x14ac:dyDescent="0.25">
      <c r="C5" s="88">
        <v>0.01</v>
      </c>
      <c r="D5" s="89">
        <v>2.58</v>
      </c>
      <c r="E5" s="75" t="s">
        <v>111</v>
      </c>
      <c r="F5" s="75">
        <v>0.15315359040212054</v>
      </c>
      <c r="G5" s="75">
        <v>8.5344703147655646E-2</v>
      </c>
      <c r="H5" s="75">
        <v>0.28853081018775034</v>
      </c>
      <c r="I5" s="75">
        <v>0.53080497816667038</v>
      </c>
      <c r="J5" s="75">
        <v>0.59578959480751337</v>
      </c>
      <c r="L5" s="77" t="str">
        <f t="shared" si="0"/>
        <v>Tidak Signifikan</v>
      </c>
      <c r="M5" s="88">
        <v>0.01</v>
      </c>
      <c r="N5" s="89">
        <v>2.58</v>
      </c>
      <c r="O5" s="75" t="s">
        <v>111</v>
      </c>
      <c r="P5" s="75">
        <v>0.15590487655429638</v>
      </c>
      <c r="Q5" s="75">
        <v>0.13121491954958012</v>
      </c>
      <c r="R5" s="75">
        <v>0.28584001075302296</v>
      </c>
      <c r="S5" s="75">
        <v>0.54542705950639059</v>
      </c>
      <c r="T5" s="75">
        <v>0.58570304024084408</v>
      </c>
      <c r="V5" s="77" t="str">
        <f t="shared" si="1"/>
        <v>Tidak Signifikan</v>
      </c>
    </row>
    <row r="6" spans="2:22" x14ac:dyDescent="0.25">
      <c r="E6" s="75" t="s">
        <v>112</v>
      </c>
      <c r="F6" s="75">
        <v>8.9702558122543657E-2</v>
      </c>
      <c r="G6" s="75">
        <v>0.10157189603697084</v>
      </c>
      <c r="H6" s="75">
        <v>0.11629707019762688</v>
      </c>
      <c r="I6" s="75">
        <v>0.77132259626239585</v>
      </c>
      <c r="J6" s="75">
        <v>0.44088002744086907</v>
      </c>
      <c r="L6" s="77" t="str">
        <f t="shared" si="0"/>
        <v>Tidak Signifikan</v>
      </c>
      <c r="O6" s="75" t="s">
        <v>112</v>
      </c>
      <c r="P6" s="75">
        <v>0.14611634503305315</v>
      </c>
      <c r="Q6" s="75">
        <v>0.14083844187150274</v>
      </c>
      <c r="R6" s="75">
        <v>0.12687142575302965</v>
      </c>
      <c r="S6" s="75">
        <v>1.1516883661218251</v>
      </c>
      <c r="T6" s="75">
        <v>0.24999951362605088</v>
      </c>
      <c r="V6" s="77" t="str">
        <f t="shared" si="1"/>
        <v>Tidak Signifikan</v>
      </c>
    </row>
    <row r="7" spans="2:22" x14ac:dyDescent="0.25">
      <c r="E7" s="75" t="s">
        <v>113</v>
      </c>
      <c r="F7" s="75">
        <v>-0.27127808784875945</v>
      </c>
      <c r="G7" s="75">
        <v>-0.27324888022603261</v>
      </c>
      <c r="H7" s="75">
        <v>0.20420896615175474</v>
      </c>
      <c r="I7" s="75">
        <v>1.3284337752690218</v>
      </c>
      <c r="J7" s="75">
        <v>0.18464079669848843</v>
      </c>
      <c r="L7" s="77" t="str">
        <f t="shared" si="0"/>
        <v>Tidak Signifikan</v>
      </c>
      <c r="O7" s="75" t="s">
        <v>113</v>
      </c>
      <c r="P7" s="75">
        <v>-0.13938114081570649</v>
      </c>
      <c r="Q7" s="75">
        <v>-0.16314764579746027</v>
      </c>
      <c r="R7" s="75">
        <v>0.19692227816278349</v>
      </c>
      <c r="S7" s="75">
        <v>0.70779772667716501</v>
      </c>
      <c r="T7" s="75">
        <v>0.47940062154424368</v>
      </c>
      <c r="V7" s="77" t="str">
        <f t="shared" si="1"/>
        <v>Tidak Signifikan</v>
      </c>
    </row>
    <row r="8" spans="2:22" x14ac:dyDescent="0.25">
      <c r="E8" s="75" t="s">
        <v>114</v>
      </c>
      <c r="F8" s="75">
        <v>0.50013673092149258</v>
      </c>
      <c r="G8" s="75">
        <v>0.49807505017311154</v>
      </c>
      <c r="H8" s="75">
        <v>0.10666661124374195</v>
      </c>
      <c r="I8" s="75">
        <v>4.688784288634043</v>
      </c>
      <c r="J8" s="75">
        <v>3.550207395619509E-6</v>
      </c>
      <c r="L8" s="77" t="str">
        <f t="shared" si="0"/>
        <v>Signifikan</v>
      </c>
      <c r="O8" s="75" t="s">
        <v>114</v>
      </c>
      <c r="P8" s="75">
        <v>0.40981954320526409</v>
      </c>
      <c r="Q8" s="75">
        <v>0.4145284698549862</v>
      </c>
      <c r="R8" s="75">
        <v>0.11691138895036458</v>
      </c>
      <c r="S8" s="75">
        <v>3.5053859755207886</v>
      </c>
      <c r="T8" s="75">
        <v>4.969537504280197E-4</v>
      </c>
      <c r="V8" s="77" t="str">
        <f t="shared" si="1"/>
        <v>Signifikan</v>
      </c>
    </row>
    <row r="9" spans="2:22" x14ac:dyDescent="0.25">
      <c r="E9" s="75" t="s">
        <v>115</v>
      </c>
      <c r="F9" s="75">
        <v>-0.13934167193226793</v>
      </c>
      <c r="G9" s="75">
        <v>-6.6200122821885407E-2</v>
      </c>
      <c r="H9" s="75">
        <v>0.17019165337508604</v>
      </c>
      <c r="I9" s="75">
        <v>0.81873387542203546</v>
      </c>
      <c r="J9" s="75">
        <v>0.41332821806389575</v>
      </c>
      <c r="L9" s="77" t="str">
        <f t="shared" si="0"/>
        <v>Tidak Signifikan</v>
      </c>
      <c r="O9" s="75" t="s">
        <v>115</v>
      </c>
      <c r="P9" s="75">
        <v>-9.9473394896713474E-2</v>
      </c>
      <c r="Q9" s="75">
        <v>-6.482172260133616E-2</v>
      </c>
      <c r="R9" s="75">
        <v>0.17023806102976238</v>
      </c>
      <c r="S9" s="75">
        <v>0.58431936016542585</v>
      </c>
      <c r="T9" s="75">
        <v>0.55926898048375051</v>
      </c>
      <c r="V9" s="77" t="str">
        <f t="shared" si="1"/>
        <v>Tidak Signifikan</v>
      </c>
    </row>
    <row r="10" spans="2:22" x14ac:dyDescent="0.25">
      <c r="E10" s="75" t="s">
        <v>116</v>
      </c>
      <c r="F10" s="75">
        <v>-4.0527316655051673E-2</v>
      </c>
      <c r="G10" s="75">
        <v>-4.0512843126951234E-2</v>
      </c>
      <c r="H10" s="75">
        <v>0.11455418076035427</v>
      </c>
      <c r="I10" s="75">
        <v>0.35378295568133167</v>
      </c>
      <c r="J10" s="75">
        <v>0.7236506718861051</v>
      </c>
      <c r="L10" s="77" t="str">
        <f t="shared" si="0"/>
        <v>Tidak Signifikan</v>
      </c>
      <c r="O10" s="75" t="s">
        <v>116</v>
      </c>
      <c r="P10" s="75">
        <v>-7.2965454930324553E-2</v>
      </c>
      <c r="Q10" s="75">
        <v>-7.2845838805580251E-2</v>
      </c>
      <c r="R10" s="75">
        <v>0.12207489554011601</v>
      </c>
      <c r="S10" s="75">
        <v>0.59771056618554952</v>
      </c>
      <c r="T10" s="75">
        <v>0.55030365241765367</v>
      </c>
      <c r="V10" s="77" t="str">
        <f t="shared" si="1"/>
        <v>Tidak Signifikan</v>
      </c>
    </row>
    <row r="11" spans="2:22" x14ac:dyDescent="0.25">
      <c r="E11" s="75" t="s">
        <v>117</v>
      </c>
      <c r="F11" s="75">
        <v>-0.14028473694677307</v>
      </c>
      <c r="G11" s="75">
        <v>-0.10206862097258257</v>
      </c>
      <c r="H11" s="75">
        <v>0.17040397487040221</v>
      </c>
      <c r="I11" s="75">
        <v>0.82324803193977247</v>
      </c>
      <c r="J11" s="75">
        <v>0.41075934383383128</v>
      </c>
      <c r="L11" s="77" t="str">
        <f t="shared" si="0"/>
        <v>Tidak Signifikan</v>
      </c>
      <c r="O11" s="75" t="s">
        <v>117</v>
      </c>
      <c r="P11" s="75">
        <v>-0.11142731703970514</v>
      </c>
      <c r="Q11" s="75">
        <v>-0.10535035494699223</v>
      </c>
      <c r="R11" s="75">
        <v>0.14986318949338939</v>
      </c>
      <c r="S11" s="75">
        <v>0.74352692890351368</v>
      </c>
      <c r="T11" s="75">
        <v>0.4575118956357187</v>
      </c>
      <c r="V11" s="77" t="str">
        <f t="shared" si="1"/>
        <v>Tidak Signifikan</v>
      </c>
    </row>
    <row r="12" spans="2:22" x14ac:dyDescent="0.25">
      <c r="E12" s="75" t="s">
        <v>118</v>
      </c>
      <c r="F12" s="75">
        <v>0.34070551660134413</v>
      </c>
      <c r="G12" s="75">
        <v>0.33630451118437749</v>
      </c>
      <c r="H12" s="75">
        <v>8.6156143993310549E-2</v>
      </c>
      <c r="I12" s="75">
        <v>3.9545121312276654</v>
      </c>
      <c r="J12" s="75">
        <v>8.7763735393764364E-5</v>
      </c>
      <c r="L12" s="77" t="str">
        <f t="shared" si="0"/>
        <v>Signifikan</v>
      </c>
      <c r="O12" s="75" t="s">
        <v>118</v>
      </c>
      <c r="P12" s="75">
        <v>0.36960135377750342</v>
      </c>
      <c r="Q12" s="75">
        <v>0.36998479749506585</v>
      </c>
      <c r="R12" s="75">
        <v>8.5807257152054048E-2</v>
      </c>
      <c r="S12" s="75">
        <v>4.3073437614088323</v>
      </c>
      <c r="T12" s="75">
        <v>1.9897524964562763E-5</v>
      </c>
      <c r="V12" s="77" t="str">
        <f t="shared" si="1"/>
        <v>Signifikan</v>
      </c>
    </row>
    <row r="13" spans="2:22" x14ac:dyDescent="0.25">
      <c r="E13" s="75" t="s">
        <v>119</v>
      </c>
      <c r="F13" s="75">
        <v>0.33788973259004584</v>
      </c>
      <c r="G13" s="75">
        <v>0.11721085954976074</v>
      </c>
      <c r="H13" s="75">
        <v>0.29195756883800494</v>
      </c>
      <c r="I13" s="75">
        <v>1.1573247918690772</v>
      </c>
      <c r="J13" s="75">
        <v>0.24769222686512649</v>
      </c>
      <c r="L13" s="77" t="str">
        <f t="shared" si="0"/>
        <v>Tidak Signifikan</v>
      </c>
      <c r="O13" s="75" t="s">
        <v>119</v>
      </c>
      <c r="P13" s="75">
        <v>0.19984703341994359</v>
      </c>
      <c r="Q13" s="75">
        <v>0.19218888085429675</v>
      </c>
      <c r="R13" s="75">
        <v>0.1490831141102803</v>
      </c>
      <c r="S13" s="75">
        <v>1.3405075055791498</v>
      </c>
      <c r="T13" s="75">
        <v>0.1806891043342489</v>
      </c>
      <c r="V13" s="77" t="str">
        <f t="shared" si="1"/>
        <v>Tidak Signifikan</v>
      </c>
    </row>
    <row r="14" spans="2:22" x14ac:dyDescent="0.25">
      <c r="E14" s="75" t="s">
        <v>120</v>
      </c>
      <c r="F14" s="75">
        <v>-0.10947920841681441</v>
      </c>
      <c r="G14" s="75">
        <v>-1.6302930246193708E-2</v>
      </c>
      <c r="H14" s="75">
        <v>0.17508709552512883</v>
      </c>
      <c r="I14" s="75">
        <v>0.62528427973780487</v>
      </c>
      <c r="J14" s="75">
        <v>0.53206973323671036</v>
      </c>
      <c r="L14" s="77" t="str">
        <f t="shared" si="0"/>
        <v>Tidak Signifikan</v>
      </c>
      <c r="O14" s="75" t="s">
        <v>120</v>
      </c>
      <c r="P14" s="75">
        <v>-9.1345508193361444E-2</v>
      </c>
      <c r="Q14" s="75">
        <v>-8.0485342755457059E-2</v>
      </c>
      <c r="R14" s="75">
        <v>0.13574832912528303</v>
      </c>
      <c r="S14" s="75">
        <v>0.6729033703910865</v>
      </c>
      <c r="T14" s="75">
        <v>0.50131960005802512</v>
      </c>
      <c r="V14" s="77" t="str">
        <f t="shared" si="1"/>
        <v>Tidak Signifikan</v>
      </c>
    </row>
    <row r="15" spans="2:22" x14ac:dyDescent="0.25">
      <c r="E15" s="75" t="s">
        <v>121</v>
      </c>
      <c r="F15" s="75">
        <v>0.17851416086015956</v>
      </c>
      <c r="G15" s="75">
        <v>0.10952065615578592</v>
      </c>
      <c r="H15" s="75">
        <v>0.21515984398190333</v>
      </c>
      <c r="I15" s="75">
        <v>0.82968158721649765</v>
      </c>
      <c r="J15" s="75">
        <v>0.40711467829117964</v>
      </c>
      <c r="L15" s="77" t="str">
        <f t="shared" si="0"/>
        <v>Tidak Signifikan</v>
      </c>
      <c r="O15" s="75" t="s">
        <v>121</v>
      </c>
      <c r="P15" s="75">
        <v>2.4019794199160824E-2</v>
      </c>
      <c r="Q15" s="75">
        <v>2.5171843578317091E-2</v>
      </c>
      <c r="R15" s="75">
        <v>0.19934938576387223</v>
      </c>
      <c r="S15" s="75">
        <v>0.12049093658915047</v>
      </c>
      <c r="T15" s="75">
        <v>0.90414265832583851</v>
      </c>
      <c r="V15" s="77" t="str">
        <f t="shared" si="1"/>
        <v>Tidak Signifikan</v>
      </c>
    </row>
    <row r="16" spans="2:22" x14ac:dyDescent="0.25">
      <c r="O16" s="87"/>
      <c r="P16" s="87"/>
      <c r="Q16" s="87"/>
      <c r="R16" s="87"/>
      <c r="S16" s="87"/>
      <c r="T16" s="87"/>
    </row>
    <row r="17" spans="5:22" x14ac:dyDescent="0.25">
      <c r="E17" s="87" t="s">
        <v>124</v>
      </c>
      <c r="O17" s="87" t="s">
        <v>124</v>
      </c>
      <c r="P17" s="87"/>
      <c r="Q17" s="87"/>
      <c r="R17" s="87"/>
      <c r="S17" s="87"/>
      <c r="T17" s="87"/>
    </row>
    <row r="18" spans="5:22" x14ac:dyDescent="0.25">
      <c r="E18" s="90" t="s">
        <v>110</v>
      </c>
      <c r="O18" s="90" t="s">
        <v>110</v>
      </c>
      <c r="P18" s="92"/>
      <c r="Q18" s="87"/>
      <c r="R18" s="87"/>
      <c r="S18" s="87"/>
      <c r="T18" s="87"/>
    </row>
    <row r="19" spans="5:22" x14ac:dyDescent="0.25">
      <c r="E19" s="90" t="s">
        <v>114</v>
      </c>
      <c r="O19" s="90" t="s">
        <v>114</v>
      </c>
      <c r="Q19" s="87"/>
      <c r="R19" s="87"/>
      <c r="S19" s="87"/>
      <c r="T19" s="87"/>
    </row>
    <row r="20" spans="5:22" x14ac:dyDescent="0.25">
      <c r="E20" s="90" t="s">
        <v>118</v>
      </c>
      <c r="O20" s="90" t="s">
        <v>118</v>
      </c>
      <c r="Q20" s="87"/>
      <c r="R20" s="87"/>
      <c r="S20" s="87"/>
      <c r="T20" s="87"/>
    </row>
    <row r="22" spans="5:22" x14ac:dyDescent="0.25">
      <c r="E22" s="87" t="s">
        <v>175</v>
      </c>
      <c r="O22" s="87" t="s">
        <v>185</v>
      </c>
      <c r="P22" s="87"/>
      <c r="Q22" s="87"/>
      <c r="R22" s="87"/>
      <c r="S22" s="87"/>
      <c r="T22" s="87"/>
    </row>
    <row r="23" spans="5:22" ht="38.25" x14ac:dyDescent="0.25">
      <c r="E23" s="44" t="s">
        <v>16</v>
      </c>
      <c r="F23" s="44" t="s">
        <v>104</v>
      </c>
      <c r="G23" s="44" t="s">
        <v>105</v>
      </c>
      <c r="H23" s="44" t="s">
        <v>106</v>
      </c>
      <c r="I23" s="44" t="s">
        <v>107</v>
      </c>
      <c r="J23" s="44" t="s">
        <v>108</v>
      </c>
      <c r="L23" s="78" t="s">
        <v>176</v>
      </c>
      <c r="O23" s="44" t="s">
        <v>16</v>
      </c>
      <c r="P23" s="44" t="s">
        <v>104</v>
      </c>
      <c r="Q23" s="44" t="s">
        <v>105</v>
      </c>
      <c r="R23" s="44" t="s">
        <v>106</v>
      </c>
      <c r="S23" s="44" t="s">
        <v>107</v>
      </c>
      <c r="T23" s="44" t="s">
        <v>108</v>
      </c>
      <c r="V23" s="78" t="s">
        <v>176</v>
      </c>
    </row>
    <row r="24" spans="5:22" x14ac:dyDescent="0.25">
      <c r="E24" s="44" t="s">
        <v>125</v>
      </c>
      <c r="F24" s="41">
        <v>0.99999999999999878</v>
      </c>
      <c r="G24" s="41">
        <v>1</v>
      </c>
      <c r="H24" s="41">
        <v>1.0872479323841854E-15</v>
      </c>
      <c r="I24" s="41" t="s">
        <v>16</v>
      </c>
      <c r="J24" s="93" t="s">
        <v>16</v>
      </c>
      <c r="L24" s="77" t="str">
        <f>IF(F24&gt;0.5,"Valid","Tidak Valid")</f>
        <v>Valid</v>
      </c>
      <c r="O24" s="99" t="s">
        <v>125</v>
      </c>
      <c r="P24" s="96">
        <v>0.99999999999999878</v>
      </c>
      <c r="Q24" s="96">
        <v>1</v>
      </c>
      <c r="R24" s="96">
        <v>1.0801734039627399E-15</v>
      </c>
      <c r="S24" s="96" t="s">
        <v>16</v>
      </c>
      <c r="T24" s="97" t="s">
        <v>16</v>
      </c>
      <c r="V24" s="77" t="str">
        <f>IF(P24&gt;0.5,"Valid","Tidak Valid")</f>
        <v>Valid</v>
      </c>
    </row>
    <row r="25" spans="5:22" x14ac:dyDescent="0.25">
      <c r="E25" s="44" t="s">
        <v>126</v>
      </c>
      <c r="F25" s="41">
        <v>0.56694239120607326</v>
      </c>
      <c r="G25" s="41">
        <v>0.5485783745816194</v>
      </c>
      <c r="H25" s="41">
        <v>0.20801583961722478</v>
      </c>
      <c r="I25" s="41">
        <v>2.7254770225638505</v>
      </c>
      <c r="J25" s="93">
        <v>6.6460276049724598E-3</v>
      </c>
      <c r="L25" s="77" t="str">
        <f t="shared" ref="L25:L73" si="2">IF(F25&gt;0.5,"Valid","Tidak Valid")</f>
        <v>Valid</v>
      </c>
      <c r="O25" s="99" t="s">
        <v>126</v>
      </c>
      <c r="P25" s="96">
        <v>0.56788521401142389</v>
      </c>
      <c r="Q25" s="96">
        <v>0.57149644366247154</v>
      </c>
      <c r="R25" s="96">
        <v>0.17576602403651048</v>
      </c>
      <c r="S25" s="96">
        <v>3.2309157422452794</v>
      </c>
      <c r="T25" s="97">
        <v>1.3152269921761217E-3</v>
      </c>
      <c r="V25" s="77" t="str">
        <f t="shared" ref="V25:V73" si="3">IF(P25&gt;0.5,"Valid","Tidak Valid")</f>
        <v>Valid</v>
      </c>
    </row>
    <row r="26" spans="5:22" x14ac:dyDescent="0.25">
      <c r="E26" s="44" t="s">
        <v>127</v>
      </c>
      <c r="F26" s="41">
        <v>0.8139081077945306</v>
      </c>
      <c r="G26" s="41">
        <v>0.75280094466164116</v>
      </c>
      <c r="H26" s="41">
        <v>0.1787565075592962</v>
      </c>
      <c r="I26" s="41">
        <v>4.5531663093414663</v>
      </c>
      <c r="J26" s="93">
        <v>6.6452163878238935E-6</v>
      </c>
      <c r="L26" s="77" t="str">
        <f t="shared" si="2"/>
        <v>Valid</v>
      </c>
      <c r="O26" s="99" t="s">
        <v>127</v>
      </c>
      <c r="P26" s="96">
        <v>0.83237640335766083</v>
      </c>
      <c r="Q26" s="96">
        <v>0.8132461595510192</v>
      </c>
      <c r="R26" s="96">
        <v>0.13118839404775362</v>
      </c>
      <c r="S26" s="96">
        <v>6.3448936119659276</v>
      </c>
      <c r="T26" s="97">
        <v>4.9948312152992003E-10</v>
      </c>
      <c r="V26" s="77" t="str">
        <f t="shared" si="3"/>
        <v>Valid</v>
      </c>
    </row>
    <row r="27" spans="5:22" x14ac:dyDescent="0.25">
      <c r="E27" s="44" t="s">
        <v>128</v>
      </c>
      <c r="F27" s="41">
        <v>0.21358480497040233</v>
      </c>
      <c r="G27" s="41">
        <v>0.19424829050079365</v>
      </c>
      <c r="H27" s="41">
        <v>0.27344024486855084</v>
      </c>
      <c r="I27" s="41">
        <v>0.78110230289282245</v>
      </c>
      <c r="J27" s="94">
        <v>0.43511192316572078</v>
      </c>
      <c r="L27" s="77" t="str">
        <f t="shared" si="2"/>
        <v>Tidak Valid</v>
      </c>
      <c r="O27" s="99"/>
      <c r="P27" s="96"/>
      <c r="Q27" s="96"/>
      <c r="R27" s="96"/>
      <c r="S27" s="96"/>
      <c r="T27" s="97"/>
      <c r="V27" s="77"/>
    </row>
    <row r="28" spans="5:22" x14ac:dyDescent="0.25">
      <c r="E28" s="44" t="s">
        <v>129</v>
      </c>
      <c r="F28" s="41">
        <v>0.81912656428129182</v>
      </c>
      <c r="G28" s="41">
        <v>0.73710145371217417</v>
      </c>
      <c r="H28" s="41">
        <v>0.18528898238754027</v>
      </c>
      <c r="I28" s="41">
        <v>4.4208055639706174</v>
      </c>
      <c r="J28" s="93">
        <v>1.2070570676314674E-5</v>
      </c>
      <c r="L28" s="77" t="str">
        <f t="shared" si="2"/>
        <v>Valid</v>
      </c>
      <c r="O28" s="99" t="s">
        <v>129</v>
      </c>
      <c r="P28" s="96">
        <v>0.85681913811434318</v>
      </c>
      <c r="Q28" s="96">
        <v>0.82134601981492084</v>
      </c>
      <c r="R28" s="96">
        <v>0.14163018387506507</v>
      </c>
      <c r="S28" s="96">
        <v>6.0496930433286815</v>
      </c>
      <c r="T28" s="97">
        <v>2.8477984415076207E-9</v>
      </c>
      <c r="V28" s="77" t="str">
        <f t="shared" si="3"/>
        <v>Valid</v>
      </c>
    </row>
    <row r="29" spans="5:22" x14ac:dyDescent="0.25">
      <c r="E29" s="44" t="s">
        <v>130</v>
      </c>
      <c r="F29" s="41">
        <v>9.7782623844251224E-2</v>
      </c>
      <c r="G29" s="41">
        <v>0.11203135089241291</v>
      </c>
      <c r="H29" s="41">
        <v>0.28481327638568532</v>
      </c>
      <c r="I29" s="41">
        <v>0.34332186015035698</v>
      </c>
      <c r="J29" s="94">
        <v>0.73150063932877174</v>
      </c>
      <c r="L29" s="77" t="str">
        <f t="shared" si="2"/>
        <v>Tidak Valid</v>
      </c>
      <c r="O29" s="99"/>
      <c r="P29" s="96"/>
      <c r="Q29" s="96"/>
      <c r="R29" s="96"/>
      <c r="S29" s="96"/>
      <c r="T29" s="97"/>
      <c r="V29" s="77"/>
    </row>
    <row r="30" spans="5:22" x14ac:dyDescent="0.25">
      <c r="E30" s="44" t="s">
        <v>131</v>
      </c>
      <c r="F30" s="41">
        <v>0.4829059787413183</v>
      </c>
      <c r="G30" s="41">
        <v>0.45027128564803476</v>
      </c>
      <c r="H30" s="41">
        <v>0.20708350514726864</v>
      </c>
      <c r="I30" s="41">
        <v>2.3319384052240033</v>
      </c>
      <c r="J30" s="93">
        <v>2.0100131076389971E-2</v>
      </c>
      <c r="L30" s="77" t="str">
        <f t="shared" si="2"/>
        <v>Tidak Valid</v>
      </c>
      <c r="O30" s="99"/>
      <c r="P30" s="96"/>
      <c r="Q30" s="96"/>
      <c r="R30" s="96"/>
      <c r="S30" s="96"/>
      <c r="T30" s="97"/>
      <c r="V30" s="77" t="str">
        <f t="shared" si="3"/>
        <v>Tidak Valid</v>
      </c>
    </row>
    <row r="31" spans="5:22" x14ac:dyDescent="0.25">
      <c r="E31" s="44" t="s">
        <v>132</v>
      </c>
      <c r="F31" s="41">
        <v>0.55478834468891025</v>
      </c>
      <c r="G31" s="41">
        <v>0.52594391490221071</v>
      </c>
      <c r="H31" s="41">
        <v>0.17361579844081965</v>
      </c>
      <c r="I31" s="41">
        <v>3.1954945901885812</v>
      </c>
      <c r="J31" s="93">
        <v>1.4841186709304566E-3</v>
      </c>
      <c r="L31" s="77" t="str">
        <f t="shared" si="2"/>
        <v>Valid</v>
      </c>
      <c r="O31" s="99" t="s">
        <v>132</v>
      </c>
      <c r="P31" s="96">
        <v>0.55929423162428815</v>
      </c>
      <c r="Q31" s="96">
        <v>0.56269451467051113</v>
      </c>
      <c r="R31" s="96">
        <v>0.15015773021680734</v>
      </c>
      <c r="S31" s="96">
        <v>3.7247115470961325</v>
      </c>
      <c r="T31" s="97">
        <v>2.1781067999881998E-4</v>
      </c>
      <c r="V31" s="77" t="str">
        <f t="shared" si="3"/>
        <v>Valid</v>
      </c>
    </row>
    <row r="32" spans="5:22" x14ac:dyDescent="0.25">
      <c r="E32" s="44" t="s">
        <v>133</v>
      </c>
      <c r="F32" s="41">
        <v>0.13115101535480547</v>
      </c>
      <c r="G32" s="41">
        <v>0.18632463070180758</v>
      </c>
      <c r="H32" s="41">
        <v>0.21181218579369446</v>
      </c>
      <c r="I32" s="41">
        <v>0.61918541118567583</v>
      </c>
      <c r="J32" s="94">
        <v>0.53607620510075549</v>
      </c>
      <c r="L32" s="77" t="str">
        <f t="shared" si="2"/>
        <v>Tidak Valid</v>
      </c>
      <c r="O32" s="99"/>
      <c r="P32" s="96"/>
      <c r="Q32" s="96"/>
      <c r="R32" s="96"/>
      <c r="S32" s="96"/>
      <c r="T32" s="97"/>
      <c r="V32" s="77"/>
    </row>
    <row r="33" spans="5:22" x14ac:dyDescent="0.25">
      <c r="E33" s="44" t="s">
        <v>134</v>
      </c>
      <c r="F33" s="41">
        <v>-0.31683560232118302</v>
      </c>
      <c r="G33" s="41">
        <v>-0.31477866917035313</v>
      </c>
      <c r="H33" s="41">
        <v>0.21079710544431449</v>
      </c>
      <c r="I33" s="41">
        <v>1.5030358298960624</v>
      </c>
      <c r="J33" s="94">
        <v>0.13346112966365808</v>
      </c>
      <c r="L33" s="77" t="str">
        <f t="shared" si="2"/>
        <v>Tidak Valid</v>
      </c>
      <c r="O33" s="99"/>
      <c r="P33" s="96"/>
      <c r="Q33" s="96"/>
      <c r="R33" s="96"/>
      <c r="S33" s="96"/>
      <c r="T33" s="97"/>
      <c r="V33" s="77"/>
    </row>
    <row r="34" spans="5:22" x14ac:dyDescent="0.25">
      <c r="E34" s="44" t="s">
        <v>135</v>
      </c>
      <c r="F34" s="41">
        <v>0.51990666429113797</v>
      </c>
      <c r="G34" s="41">
        <v>0.48114167910639027</v>
      </c>
      <c r="H34" s="41">
        <v>0.18025967107284122</v>
      </c>
      <c r="I34" s="41">
        <v>2.884209547242814</v>
      </c>
      <c r="J34" s="93">
        <v>4.0932282136623144E-3</v>
      </c>
      <c r="L34" s="77" t="str">
        <f t="shared" si="2"/>
        <v>Valid</v>
      </c>
      <c r="O34" s="99" t="s">
        <v>135</v>
      </c>
      <c r="P34" s="96">
        <v>0.59533774745930068</v>
      </c>
      <c r="Q34" s="96">
        <v>0.57253594942813058</v>
      </c>
      <c r="R34" s="96">
        <v>0.12168255049821569</v>
      </c>
      <c r="S34" s="96">
        <v>4.8925482332656278</v>
      </c>
      <c r="T34" s="97">
        <v>1.3446512525661092E-6</v>
      </c>
      <c r="V34" s="77" t="str">
        <f t="shared" si="3"/>
        <v>Valid</v>
      </c>
    </row>
    <row r="35" spans="5:22" x14ac:dyDescent="0.25">
      <c r="E35" s="44" t="s">
        <v>136</v>
      </c>
      <c r="F35" s="41">
        <v>0.74866634219130257</v>
      </c>
      <c r="G35" s="41">
        <v>0.71705308649829436</v>
      </c>
      <c r="H35" s="41">
        <v>0.12280323940077766</v>
      </c>
      <c r="I35" s="41">
        <v>6.0964706293127442</v>
      </c>
      <c r="J35" s="93">
        <v>2.1710206965508405E-9</v>
      </c>
      <c r="L35" s="77" t="str">
        <f t="shared" si="2"/>
        <v>Valid</v>
      </c>
      <c r="O35" s="99" t="s">
        <v>136</v>
      </c>
      <c r="P35" s="96">
        <v>0.74250882520728512</v>
      </c>
      <c r="Q35" s="96">
        <v>0.72075658393611119</v>
      </c>
      <c r="R35" s="96">
        <v>0.10418420157999614</v>
      </c>
      <c r="S35" s="96">
        <v>7.1268850166036151</v>
      </c>
      <c r="T35" s="97">
        <v>3.5811353882309049E-12</v>
      </c>
      <c r="V35" s="77" t="str">
        <f t="shared" si="3"/>
        <v>Valid</v>
      </c>
    </row>
    <row r="36" spans="5:22" x14ac:dyDescent="0.25">
      <c r="E36" s="44" t="s">
        <v>137</v>
      </c>
      <c r="F36" s="41">
        <v>0.6893894042133577</v>
      </c>
      <c r="G36" s="41">
        <v>0.65586410450860932</v>
      </c>
      <c r="H36" s="41">
        <v>0.12110228480485742</v>
      </c>
      <c r="I36" s="41">
        <v>5.6926209552877589</v>
      </c>
      <c r="J36" s="93">
        <v>2.1355447188398102E-8</v>
      </c>
      <c r="L36" s="77" t="str">
        <f t="shared" si="2"/>
        <v>Valid</v>
      </c>
      <c r="O36" s="99" t="s">
        <v>137</v>
      </c>
      <c r="P36" s="96">
        <v>0.66329838224283455</v>
      </c>
      <c r="Q36" s="96">
        <v>0.65682961187507238</v>
      </c>
      <c r="R36" s="96">
        <v>9.1641238438336409E-2</v>
      </c>
      <c r="S36" s="96">
        <v>7.2379901619198979</v>
      </c>
      <c r="T36" s="97">
        <v>1.7621459846850485E-12</v>
      </c>
      <c r="V36" s="77" t="str">
        <f t="shared" si="3"/>
        <v>Valid</v>
      </c>
    </row>
    <row r="37" spans="5:22" x14ac:dyDescent="0.25">
      <c r="E37" s="44" t="s">
        <v>138</v>
      </c>
      <c r="F37" s="41">
        <v>0.63066012981775621</v>
      </c>
      <c r="G37" s="41">
        <v>0.57616717146335916</v>
      </c>
      <c r="H37" s="41">
        <v>0.19859376547316776</v>
      </c>
      <c r="I37" s="41">
        <v>3.1756290451271263</v>
      </c>
      <c r="J37" s="93">
        <v>1.5873993705213252E-3</v>
      </c>
      <c r="L37" s="77" t="str">
        <f t="shared" si="2"/>
        <v>Valid</v>
      </c>
      <c r="O37" s="99" t="s">
        <v>138</v>
      </c>
      <c r="P37" s="96">
        <v>0.76570805455268376</v>
      </c>
      <c r="Q37" s="96">
        <v>0.74655987233906485</v>
      </c>
      <c r="R37" s="96">
        <v>0.10223876790893911</v>
      </c>
      <c r="S37" s="96">
        <v>7.4894100370485299</v>
      </c>
      <c r="T37" s="97">
        <v>2.8421709430404007E-13</v>
      </c>
      <c r="V37" s="77" t="str">
        <f t="shared" si="3"/>
        <v>Valid</v>
      </c>
    </row>
    <row r="38" spans="5:22" x14ac:dyDescent="0.25">
      <c r="E38" s="44" t="s">
        <v>139</v>
      </c>
      <c r="F38" s="41">
        <v>0.65117427395388372</v>
      </c>
      <c r="G38" s="41">
        <v>0.60771899794162876</v>
      </c>
      <c r="H38" s="41">
        <v>0.1914153372236844</v>
      </c>
      <c r="I38" s="41">
        <v>3.4018918410541659</v>
      </c>
      <c r="J38" s="93">
        <v>7.2285040909036979E-4</v>
      </c>
      <c r="L38" s="77" t="str">
        <f t="shared" si="2"/>
        <v>Valid</v>
      </c>
      <c r="O38" s="99" t="s">
        <v>139</v>
      </c>
      <c r="P38" s="96">
        <v>0.75546372369114057</v>
      </c>
      <c r="Q38" s="96">
        <v>0.74420925537335036</v>
      </c>
      <c r="R38" s="96">
        <v>0.10978060468393903</v>
      </c>
      <c r="S38" s="96">
        <v>6.881577359371799</v>
      </c>
      <c r="T38" s="97">
        <v>1.7791990103432909E-11</v>
      </c>
      <c r="V38" s="77" t="str">
        <f t="shared" si="3"/>
        <v>Valid</v>
      </c>
    </row>
    <row r="39" spans="5:22" x14ac:dyDescent="0.25">
      <c r="E39" s="44" t="s">
        <v>140</v>
      </c>
      <c r="F39" s="41">
        <v>0.2114882855391326</v>
      </c>
      <c r="G39" s="41">
        <v>0.21982656721109251</v>
      </c>
      <c r="H39" s="41">
        <v>0.3490882916954296</v>
      </c>
      <c r="I39" s="41">
        <v>0.60583036031368986</v>
      </c>
      <c r="J39" s="94">
        <v>0.54490228778371375</v>
      </c>
      <c r="L39" s="77" t="str">
        <f t="shared" si="2"/>
        <v>Tidak Valid</v>
      </c>
      <c r="O39" s="99"/>
      <c r="P39" s="96"/>
      <c r="Q39" s="96"/>
      <c r="R39" s="96"/>
      <c r="S39" s="96"/>
      <c r="T39" s="97"/>
      <c r="V39" s="77" t="str">
        <f t="shared" si="3"/>
        <v>Tidak Valid</v>
      </c>
    </row>
    <row r="40" spans="5:22" x14ac:dyDescent="0.25">
      <c r="E40" s="44" t="s">
        <v>141</v>
      </c>
      <c r="F40" s="41">
        <v>0.78109668214758732</v>
      </c>
      <c r="G40" s="41">
        <v>0.56922624898864316</v>
      </c>
      <c r="H40" s="41">
        <v>0.35462451869299605</v>
      </c>
      <c r="I40" s="41">
        <v>2.2026020226305754</v>
      </c>
      <c r="J40" s="93">
        <v>2.8078384540151546E-2</v>
      </c>
      <c r="L40" s="77" t="str">
        <f t="shared" si="2"/>
        <v>Valid</v>
      </c>
      <c r="O40" s="99" t="s">
        <v>141</v>
      </c>
      <c r="P40" s="96">
        <v>0.80934597900621497</v>
      </c>
      <c r="Q40" s="96">
        <v>0.669368440972269</v>
      </c>
      <c r="R40" s="96">
        <v>0.2790221062808777</v>
      </c>
      <c r="S40" s="96">
        <v>2.9006518149909115</v>
      </c>
      <c r="T40" s="97">
        <v>3.8878945233022932E-3</v>
      </c>
      <c r="V40" s="77" t="str">
        <f t="shared" si="3"/>
        <v>Valid</v>
      </c>
    </row>
    <row r="41" spans="5:22" x14ac:dyDescent="0.25">
      <c r="E41" s="44" t="s">
        <v>142</v>
      </c>
      <c r="F41" s="41">
        <v>0.87058548697980787</v>
      </c>
      <c r="G41" s="41">
        <v>0.67078351277770887</v>
      </c>
      <c r="H41" s="41">
        <v>0.30480101350015915</v>
      </c>
      <c r="I41" s="41">
        <v>2.856242100321472</v>
      </c>
      <c r="J41" s="93">
        <v>4.4652794933313089E-3</v>
      </c>
      <c r="L41" s="77" t="str">
        <f t="shared" si="2"/>
        <v>Valid</v>
      </c>
      <c r="O41" s="99" t="s">
        <v>142</v>
      </c>
      <c r="P41" s="96">
        <v>0.8753105876024313</v>
      </c>
      <c r="Q41" s="96">
        <v>0.7440914047302819</v>
      </c>
      <c r="R41" s="96">
        <v>0.25614291341944834</v>
      </c>
      <c r="S41" s="96">
        <v>3.4172742705126544</v>
      </c>
      <c r="T41" s="97">
        <v>6.8409720910267424E-4</v>
      </c>
      <c r="V41" s="77" t="str">
        <f t="shared" si="3"/>
        <v>Valid</v>
      </c>
    </row>
    <row r="42" spans="5:22" x14ac:dyDescent="0.25">
      <c r="E42" s="44" t="s">
        <v>143</v>
      </c>
      <c r="F42" s="41">
        <v>0.62263301495618295</v>
      </c>
      <c r="G42" s="41">
        <v>0.51867808992405928</v>
      </c>
      <c r="H42" s="41">
        <v>0.25790428141614402</v>
      </c>
      <c r="I42" s="41">
        <v>2.4142019339009235</v>
      </c>
      <c r="J42" s="93">
        <v>1.6127894852104419E-2</v>
      </c>
      <c r="L42" s="77" t="str">
        <f t="shared" si="2"/>
        <v>Valid</v>
      </c>
      <c r="O42" s="99" t="s">
        <v>143</v>
      </c>
      <c r="P42" s="96">
        <v>0.60892922579887832</v>
      </c>
      <c r="Q42" s="96">
        <v>0.53580732291762989</v>
      </c>
      <c r="R42" s="96">
        <v>0.262644676399791</v>
      </c>
      <c r="S42" s="96">
        <v>2.3184525730572276</v>
      </c>
      <c r="T42" s="97">
        <v>2.0827186596932279E-2</v>
      </c>
      <c r="V42" s="77" t="str">
        <f t="shared" si="3"/>
        <v>Valid</v>
      </c>
    </row>
    <row r="43" spans="5:22" x14ac:dyDescent="0.25">
      <c r="E43" s="44" t="s">
        <v>144</v>
      </c>
      <c r="F43" s="41">
        <v>0.63218730668270495</v>
      </c>
      <c r="G43" s="41">
        <v>0.50942064322793223</v>
      </c>
      <c r="H43" s="41">
        <v>0.30096993966744262</v>
      </c>
      <c r="I43" s="41">
        <v>2.1004998285916581</v>
      </c>
      <c r="J43" s="93">
        <v>3.6185122138533643E-2</v>
      </c>
      <c r="L43" s="77" t="str">
        <f t="shared" si="2"/>
        <v>Valid</v>
      </c>
      <c r="O43" s="99" t="s">
        <v>144</v>
      </c>
      <c r="P43" s="96">
        <v>0.6623606940785941</v>
      </c>
      <c r="Q43" s="96">
        <v>0.57702502135522038</v>
      </c>
      <c r="R43" s="96">
        <v>0.25491701639973091</v>
      </c>
      <c r="S43" s="96">
        <v>2.5983384845519999</v>
      </c>
      <c r="T43" s="97">
        <v>9.6440354969331565E-3</v>
      </c>
      <c r="V43" s="77" t="str">
        <f t="shared" si="3"/>
        <v>Valid</v>
      </c>
    </row>
    <row r="44" spans="5:22" x14ac:dyDescent="0.25">
      <c r="E44" s="44" t="s">
        <v>145</v>
      </c>
      <c r="F44" s="41">
        <v>0.62097500829629948</v>
      </c>
      <c r="G44" s="41">
        <v>0.55136031957164577</v>
      </c>
      <c r="H44" s="41">
        <v>0.29256210244430825</v>
      </c>
      <c r="I44" s="41">
        <v>2.122540831871782</v>
      </c>
      <c r="J44" s="93">
        <v>3.4283199730737124E-2</v>
      </c>
      <c r="L44" s="77" t="str">
        <f t="shared" si="2"/>
        <v>Valid</v>
      </c>
      <c r="O44" s="99" t="s">
        <v>145</v>
      </c>
      <c r="P44" s="96">
        <v>0.59202014962220051</v>
      </c>
      <c r="Q44" s="96">
        <v>0.55016906338219895</v>
      </c>
      <c r="R44" s="96">
        <v>0.31185939362717363</v>
      </c>
      <c r="S44" s="96">
        <v>1.8983559954264442</v>
      </c>
      <c r="T44" s="98">
        <v>5.8224748770669521E-2</v>
      </c>
      <c r="V44" s="77" t="str">
        <f t="shared" si="3"/>
        <v>Valid</v>
      </c>
    </row>
    <row r="45" spans="5:22" x14ac:dyDescent="0.25">
      <c r="E45" s="44" t="s">
        <v>146</v>
      </c>
      <c r="F45" s="41">
        <v>0.78730096345419565</v>
      </c>
      <c r="G45" s="41">
        <v>0.77917787475486511</v>
      </c>
      <c r="H45" s="41">
        <v>0.1064167917053391</v>
      </c>
      <c r="I45" s="41">
        <v>7.3982775729057755</v>
      </c>
      <c r="J45" s="93">
        <v>6.2527760746888816E-13</v>
      </c>
      <c r="L45" s="77" t="str">
        <f t="shared" si="2"/>
        <v>Valid</v>
      </c>
      <c r="O45" s="99" t="s">
        <v>146</v>
      </c>
      <c r="P45" s="96">
        <v>0.78863840173494171</v>
      </c>
      <c r="Q45" s="96">
        <v>0.78244420948393711</v>
      </c>
      <c r="R45" s="96">
        <v>0.112023152211591</v>
      </c>
      <c r="S45" s="96">
        <v>7.0399590278030182</v>
      </c>
      <c r="T45" s="97">
        <v>6.4233063312713057E-12</v>
      </c>
      <c r="V45" s="77" t="str">
        <f t="shared" si="3"/>
        <v>Valid</v>
      </c>
    </row>
    <row r="46" spans="5:22" x14ac:dyDescent="0.25">
      <c r="E46" s="44" t="s">
        <v>147</v>
      </c>
      <c r="F46" s="41">
        <v>0.95055563678096366</v>
      </c>
      <c r="G46" s="41">
        <v>0.9374551432439634</v>
      </c>
      <c r="H46" s="41">
        <v>5.5119545745405056E-2</v>
      </c>
      <c r="I46" s="41">
        <v>17.245345982558376</v>
      </c>
      <c r="J46" s="93">
        <v>5.6843418860808015E-14</v>
      </c>
      <c r="L46" s="77" t="str">
        <f t="shared" si="2"/>
        <v>Valid</v>
      </c>
      <c r="O46" s="99" t="s">
        <v>147</v>
      </c>
      <c r="P46" s="96">
        <v>0.9509301667104475</v>
      </c>
      <c r="Q46" s="96">
        <v>0.94257639878853305</v>
      </c>
      <c r="R46" s="96">
        <v>3.5856754301020838E-2</v>
      </c>
      <c r="S46" s="96">
        <v>26.520252188117723</v>
      </c>
      <c r="T46" s="97">
        <v>5.6843418860808015E-14</v>
      </c>
      <c r="V46" s="77" t="str">
        <f t="shared" si="3"/>
        <v>Valid</v>
      </c>
    </row>
    <row r="47" spans="5:22" x14ac:dyDescent="0.25">
      <c r="E47" s="44" t="s">
        <v>148</v>
      </c>
      <c r="F47" s="41">
        <v>0.92673031141359308</v>
      </c>
      <c r="G47" s="41">
        <v>0.91380180692377322</v>
      </c>
      <c r="H47" s="41">
        <v>8.9899554395391601E-2</v>
      </c>
      <c r="I47" s="41">
        <v>10.308508397468751</v>
      </c>
      <c r="J47" s="93">
        <v>5.6843418860808015E-14</v>
      </c>
      <c r="L47" s="77" t="str">
        <f t="shared" si="2"/>
        <v>Valid</v>
      </c>
      <c r="O47" s="99" t="s">
        <v>148</v>
      </c>
      <c r="P47" s="96">
        <v>0.9260817430962579</v>
      </c>
      <c r="Q47" s="96">
        <v>0.91822517564082629</v>
      </c>
      <c r="R47" s="96">
        <v>4.9559933657962595E-2</v>
      </c>
      <c r="S47" s="96">
        <v>18.68609731174384</v>
      </c>
      <c r="T47" s="97">
        <v>5.6843418860808015E-14</v>
      </c>
      <c r="V47" s="77" t="str">
        <f t="shared" si="3"/>
        <v>Valid</v>
      </c>
    </row>
    <row r="48" spans="5:22" x14ac:dyDescent="0.25">
      <c r="E48" s="44" t="s">
        <v>149</v>
      </c>
      <c r="F48" s="41">
        <v>0.92674333275779197</v>
      </c>
      <c r="G48" s="41">
        <v>0.91406844733910741</v>
      </c>
      <c r="H48" s="41">
        <v>8.9983734187616168E-2</v>
      </c>
      <c r="I48" s="41">
        <v>10.299009494599671</v>
      </c>
      <c r="J48" s="93">
        <v>5.6843418860808015E-14</v>
      </c>
      <c r="L48" s="77" t="str">
        <f t="shared" si="2"/>
        <v>Valid</v>
      </c>
      <c r="O48" s="99" t="s">
        <v>149</v>
      </c>
      <c r="P48" s="96">
        <v>0.92594828485086111</v>
      </c>
      <c r="Q48" s="96">
        <v>0.9172168503902467</v>
      </c>
      <c r="R48" s="96">
        <v>5.3808165740235718E-2</v>
      </c>
      <c r="S48" s="96">
        <v>17.20832279102337</v>
      </c>
      <c r="T48" s="97">
        <v>5.6843418860808015E-14</v>
      </c>
      <c r="V48" s="77" t="str">
        <f t="shared" si="3"/>
        <v>Valid</v>
      </c>
    </row>
    <row r="49" spans="5:22" x14ac:dyDescent="0.25">
      <c r="E49" s="44" t="s">
        <v>150</v>
      </c>
      <c r="F49" s="41">
        <v>0.93154544155661168</v>
      </c>
      <c r="G49" s="41">
        <v>0.91974278183585056</v>
      </c>
      <c r="H49" s="41">
        <v>6.3725754922296138E-2</v>
      </c>
      <c r="I49" s="41">
        <v>14.618036972531586</v>
      </c>
      <c r="J49" s="93">
        <v>5.6843418860808015E-14</v>
      </c>
      <c r="L49" s="77" t="str">
        <f t="shared" si="2"/>
        <v>Valid</v>
      </c>
      <c r="O49" s="99" t="s">
        <v>150</v>
      </c>
      <c r="P49" s="96">
        <v>0.93132456352259718</v>
      </c>
      <c r="Q49" s="96">
        <v>0.92456412047350001</v>
      </c>
      <c r="R49" s="96">
        <v>3.2658914627162194E-2</v>
      </c>
      <c r="S49" s="96">
        <v>28.516702840700681</v>
      </c>
      <c r="T49" s="97">
        <v>5.6843418860808015E-14</v>
      </c>
      <c r="V49" s="77" t="str">
        <f t="shared" si="3"/>
        <v>Valid</v>
      </c>
    </row>
    <row r="50" spans="5:22" x14ac:dyDescent="0.25">
      <c r="E50" s="44" t="s">
        <v>151</v>
      </c>
      <c r="F50" s="41">
        <v>0.11945811458480614</v>
      </c>
      <c r="G50" s="41">
        <v>0.12510255398935674</v>
      </c>
      <c r="H50" s="41">
        <v>0.20550317697814008</v>
      </c>
      <c r="I50" s="41">
        <v>0.58129570715840184</v>
      </c>
      <c r="J50" s="94">
        <v>0.56130309402925604</v>
      </c>
      <c r="L50" s="77" t="str">
        <f t="shared" si="2"/>
        <v>Tidak Valid</v>
      </c>
      <c r="O50" s="99"/>
      <c r="P50" s="96"/>
      <c r="Q50" s="96"/>
      <c r="R50" s="96"/>
      <c r="S50" s="96"/>
      <c r="T50" s="97"/>
      <c r="V50" s="77"/>
    </row>
    <row r="51" spans="5:22" x14ac:dyDescent="0.25">
      <c r="E51" s="44" t="s">
        <v>152</v>
      </c>
      <c r="F51" s="41">
        <v>-0.16328631361925142</v>
      </c>
      <c r="G51" s="41">
        <v>-0.12828775929087252</v>
      </c>
      <c r="H51" s="41">
        <v>0.24764428068936248</v>
      </c>
      <c r="I51" s="41">
        <v>0.6593583068614165</v>
      </c>
      <c r="J51" s="94">
        <v>0.50996923061819643</v>
      </c>
      <c r="L51" s="77" t="str">
        <f t="shared" si="2"/>
        <v>Tidak Valid</v>
      </c>
      <c r="O51" s="99"/>
      <c r="P51" s="96"/>
      <c r="Q51" s="96"/>
      <c r="R51" s="96"/>
      <c r="S51" s="96"/>
      <c r="T51" s="97"/>
      <c r="V51" s="77"/>
    </row>
    <row r="52" spans="5:22" x14ac:dyDescent="0.25">
      <c r="E52" s="44" t="s">
        <v>153</v>
      </c>
      <c r="F52" s="41">
        <v>0.70855080044221719</v>
      </c>
      <c r="G52" s="41">
        <v>0.69106961435713221</v>
      </c>
      <c r="H52" s="41">
        <v>0.1107135738687649</v>
      </c>
      <c r="I52" s="41">
        <v>6.3998548297438465</v>
      </c>
      <c r="J52" s="93">
        <v>3.5851144275511615E-10</v>
      </c>
      <c r="L52" s="77" t="str">
        <f t="shared" si="2"/>
        <v>Valid</v>
      </c>
      <c r="O52" s="99" t="s">
        <v>153</v>
      </c>
      <c r="P52" s="96">
        <v>0.69939922799768095</v>
      </c>
      <c r="Q52" s="96">
        <v>0.68370600336326348</v>
      </c>
      <c r="R52" s="96">
        <v>0.10073113040783813</v>
      </c>
      <c r="S52" s="96">
        <v>6.9432282271227157</v>
      </c>
      <c r="T52" s="97">
        <v>1.1993961379630491E-11</v>
      </c>
      <c r="V52" s="77" t="str">
        <f t="shared" si="3"/>
        <v>Valid</v>
      </c>
    </row>
    <row r="53" spans="5:22" x14ac:dyDescent="0.25">
      <c r="E53" s="44" t="s">
        <v>154</v>
      </c>
      <c r="F53" s="41">
        <v>0.83041797015515162</v>
      </c>
      <c r="G53" s="41">
        <v>0.80429073465144763</v>
      </c>
      <c r="H53" s="41">
        <v>7.7468329939346742E-2</v>
      </c>
      <c r="I53" s="41">
        <v>10.719451042836747</v>
      </c>
      <c r="J53" s="93">
        <v>5.6843418860808015E-14</v>
      </c>
      <c r="L53" s="77" t="str">
        <f t="shared" si="2"/>
        <v>Valid</v>
      </c>
      <c r="O53" s="99" t="s">
        <v>154</v>
      </c>
      <c r="P53" s="96">
        <v>0.8205897797829963</v>
      </c>
      <c r="Q53" s="96">
        <v>0.80697192239248661</v>
      </c>
      <c r="R53" s="96">
        <v>6.8744286859939926E-2</v>
      </c>
      <c r="S53" s="96">
        <v>11.936843296590908</v>
      </c>
      <c r="T53" s="97">
        <v>5.6843418860808015E-14</v>
      </c>
      <c r="V53" s="77" t="str">
        <f t="shared" si="3"/>
        <v>Valid</v>
      </c>
    </row>
    <row r="54" spans="5:22" x14ac:dyDescent="0.25">
      <c r="E54" s="44" t="s">
        <v>155</v>
      </c>
      <c r="F54" s="41">
        <v>0.24614193729095241</v>
      </c>
      <c r="G54" s="41">
        <v>0.18941686920880005</v>
      </c>
      <c r="H54" s="41">
        <v>0.25890350034354731</v>
      </c>
      <c r="I54" s="41">
        <v>0.95070919073839799</v>
      </c>
      <c r="J54" s="94">
        <v>0.34221118348426671</v>
      </c>
      <c r="L54" s="77" t="str">
        <f t="shared" si="2"/>
        <v>Tidak Valid</v>
      </c>
      <c r="O54" s="99"/>
      <c r="P54" s="96"/>
      <c r="Q54" s="96"/>
      <c r="R54" s="96"/>
      <c r="S54" s="96"/>
      <c r="T54" s="97"/>
      <c r="V54" s="77"/>
    </row>
    <row r="55" spans="5:22" x14ac:dyDescent="0.25">
      <c r="E55" s="44" t="s">
        <v>156</v>
      </c>
      <c r="F55" s="41">
        <v>0.24419161166747919</v>
      </c>
      <c r="G55" s="41">
        <v>0.22174628259691989</v>
      </c>
      <c r="H55" s="41">
        <v>0.18188059570773249</v>
      </c>
      <c r="I55" s="41">
        <v>1.3425929836950583</v>
      </c>
      <c r="J55" s="94">
        <v>0.18001296239555131</v>
      </c>
      <c r="L55" s="77" t="str">
        <f t="shared" si="2"/>
        <v>Tidak Valid</v>
      </c>
      <c r="O55" s="99"/>
      <c r="P55" s="96"/>
      <c r="Q55" s="96"/>
      <c r="R55" s="96"/>
      <c r="S55" s="96"/>
      <c r="T55" s="97"/>
      <c r="V55" s="77"/>
    </row>
    <row r="56" spans="5:22" x14ac:dyDescent="0.25">
      <c r="E56" s="44" t="s">
        <v>157</v>
      </c>
      <c r="F56" s="41">
        <v>0.80414601998637791</v>
      </c>
      <c r="G56" s="41">
        <v>0.79846047849601498</v>
      </c>
      <c r="H56" s="41">
        <v>6.8179491200809558E-2</v>
      </c>
      <c r="I56" s="41">
        <v>11.79454416311088</v>
      </c>
      <c r="J56" s="93">
        <v>5.6843418860808015E-14</v>
      </c>
      <c r="L56" s="77" t="str">
        <f t="shared" si="2"/>
        <v>Valid</v>
      </c>
      <c r="O56" s="99" t="s">
        <v>157</v>
      </c>
      <c r="P56" s="96">
        <v>0.82805135797128437</v>
      </c>
      <c r="Q56" s="96">
        <v>0.82993078989906777</v>
      </c>
      <c r="R56" s="96">
        <v>4.2329748807756043E-2</v>
      </c>
      <c r="S56" s="96">
        <v>19.561924681668824</v>
      </c>
      <c r="T56" s="97">
        <v>5.6843418860808015E-14</v>
      </c>
      <c r="V56" s="77" t="str">
        <f t="shared" si="3"/>
        <v>Valid</v>
      </c>
    </row>
    <row r="57" spans="5:22" x14ac:dyDescent="0.25">
      <c r="E57" s="44" t="s">
        <v>158</v>
      </c>
      <c r="F57" s="41">
        <v>0.77319512664386991</v>
      </c>
      <c r="G57" s="41">
        <v>0.76437578321216593</v>
      </c>
      <c r="H57" s="41">
        <v>8.5818855836760036E-2</v>
      </c>
      <c r="I57" s="41">
        <v>9.0096182139109349</v>
      </c>
      <c r="J57" s="93">
        <v>5.6843418860808015E-14</v>
      </c>
      <c r="L57" s="77" t="str">
        <f t="shared" si="2"/>
        <v>Valid</v>
      </c>
      <c r="O57" s="99" t="s">
        <v>158</v>
      </c>
      <c r="P57" s="96">
        <v>0.8000206085143291</v>
      </c>
      <c r="Q57" s="96">
        <v>0.79925273189062518</v>
      </c>
      <c r="R57" s="96">
        <v>6.1971976965162011E-2</v>
      </c>
      <c r="S57" s="96">
        <v>12.909393046538863</v>
      </c>
      <c r="T57" s="97">
        <v>5.6843418860808015E-14</v>
      </c>
      <c r="V57" s="77" t="str">
        <f t="shared" si="3"/>
        <v>Valid</v>
      </c>
    </row>
    <row r="58" spans="5:22" x14ac:dyDescent="0.25">
      <c r="E58" s="44" t="s">
        <v>159</v>
      </c>
      <c r="F58" s="41">
        <v>0.68785538951525971</v>
      </c>
      <c r="G58" s="41">
        <v>0.65958904633196058</v>
      </c>
      <c r="H58" s="41">
        <v>0.12211124320429974</v>
      </c>
      <c r="I58" s="41">
        <v>5.6330225740510613</v>
      </c>
      <c r="J58" s="93">
        <v>2.9599448225781089E-8</v>
      </c>
      <c r="L58" s="77" t="str">
        <f t="shared" si="2"/>
        <v>Valid</v>
      </c>
      <c r="O58" s="99" t="s">
        <v>159</v>
      </c>
      <c r="P58" s="96">
        <v>0.68382481063957201</v>
      </c>
      <c r="Q58" s="96">
        <v>0.67373746000064083</v>
      </c>
      <c r="R58" s="96">
        <v>0.11797677224138357</v>
      </c>
      <c r="S58" s="96">
        <v>5.7962664823584804</v>
      </c>
      <c r="T58" s="97">
        <v>1.202346311401925E-8</v>
      </c>
      <c r="V58" s="77" t="str">
        <f t="shared" si="3"/>
        <v>Valid</v>
      </c>
    </row>
    <row r="59" spans="5:22" x14ac:dyDescent="0.25">
      <c r="E59" s="44" t="s">
        <v>160</v>
      </c>
      <c r="F59" s="41">
        <v>0.41057688206383114</v>
      </c>
      <c r="G59" s="41">
        <v>0.31808793292014637</v>
      </c>
      <c r="H59" s="41">
        <v>0.45110398390295414</v>
      </c>
      <c r="I59" s="41">
        <v>0.91016017750833789</v>
      </c>
      <c r="J59" s="94">
        <v>0.36317645378522911</v>
      </c>
      <c r="L59" s="77" t="str">
        <f t="shared" si="2"/>
        <v>Tidak Valid</v>
      </c>
      <c r="O59" s="99"/>
      <c r="P59" s="96"/>
      <c r="Q59" s="96"/>
      <c r="R59" s="96"/>
      <c r="S59" s="96"/>
      <c r="T59" s="97"/>
      <c r="V59" s="77"/>
    </row>
    <row r="60" spans="5:22" x14ac:dyDescent="0.25">
      <c r="E60" s="44" t="s">
        <v>161</v>
      </c>
      <c r="F60" s="41">
        <v>0.80050239477843965</v>
      </c>
      <c r="G60" s="41">
        <v>0.55460716899246187</v>
      </c>
      <c r="H60" s="41">
        <v>0.4076281750619421</v>
      </c>
      <c r="I60" s="41">
        <v>1.9638053592757601</v>
      </c>
      <c r="J60" s="94">
        <v>5.0106325879880842E-2</v>
      </c>
      <c r="L60" s="77" t="str">
        <f t="shared" si="2"/>
        <v>Valid</v>
      </c>
      <c r="O60" s="99" t="s">
        <v>161</v>
      </c>
      <c r="P60" s="96">
        <v>0.9361420877309452</v>
      </c>
      <c r="Q60" s="96">
        <v>0.91991457069524973</v>
      </c>
      <c r="R60" s="96">
        <v>0.10727877366276904</v>
      </c>
      <c r="S60" s="96">
        <v>8.7262564230432851</v>
      </c>
      <c r="T60" s="97">
        <v>5.6843418860808015E-14</v>
      </c>
      <c r="V60" s="77" t="str">
        <f t="shared" si="3"/>
        <v>Valid</v>
      </c>
    </row>
    <row r="61" spans="5:22" x14ac:dyDescent="0.25">
      <c r="E61" s="44" t="s">
        <v>162</v>
      </c>
      <c r="F61" s="41">
        <v>0.83320199331113198</v>
      </c>
      <c r="G61" s="41">
        <v>0.56557183592094207</v>
      </c>
      <c r="H61" s="41">
        <v>0.42478801452840154</v>
      </c>
      <c r="I61" s="41">
        <v>1.9614536305506418</v>
      </c>
      <c r="J61" s="94">
        <v>5.0380620190196623E-2</v>
      </c>
      <c r="L61" s="77" t="str">
        <f t="shared" si="2"/>
        <v>Valid</v>
      </c>
      <c r="O61" s="99" t="s">
        <v>162</v>
      </c>
      <c r="P61" s="96">
        <v>0.96731602987022791</v>
      </c>
      <c r="Q61" s="96">
        <v>0.94755926134120916</v>
      </c>
      <c r="R61" s="96">
        <v>0.11882223189067692</v>
      </c>
      <c r="S61" s="96">
        <v>8.1408673652941701</v>
      </c>
      <c r="T61" s="97">
        <v>5.6843418860808015E-14</v>
      </c>
      <c r="V61" s="77" t="str">
        <f t="shared" si="3"/>
        <v>Valid</v>
      </c>
    </row>
    <row r="62" spans="5:22" x14ac:dyDescent="0.25">
      <c r="E62" s="44" t="s">
        <v>163</v>
      </c>
      <c r="F62" s="41">
        <v>0.14787683544470087</v>
      </c>
      <c r="G62" s="41">
        <v>0.42655314929313753</v>
      </c>
      <c r="H62" s="41">
        <v>0.40228893200706589</v>
      </c>
      <c r="I62" s="41">
        <v>0.36758862518768853</v>
      </c>
      <c r="J62" s="94">
        <v>0.7133355352893318</v>
      </c>
      <c r="L62" s="77" t="str">
        <f t="shared" si="2"/>
        <v>Tidak Valid</v>
      </c>
      <c r="O62" s="99"/>
      <c r="P62" s="96"/>
      <c r="Q62" s="96"/>
      <c r="R62" s="96"/>
      <c r="S62" s="96"/>
      <c r="T62" s="97"/>
      <c r="V62" s="77" t="str">
        <f t="shared" si="3"/>
        <v>Tidak Valid</v>
      </c>
    </row>
    <row r="63" spans="5:22" x14ac:dyDescent="0.25">
      <c r="E63" s="44" t="s">
        <v>164</v>
      </c>
      <c r="F63" s="41">
        <v>-0.37297497505893795</v>
      </c>
      <c r="G63" s="41">
        <v>0.19357998366616444</v>
      </c>
      <c r="H63" s="41">
        <v>0.52093066351800899</v>
      </c>
      <c r="I63" s="41">
        <v>0.715978154444049</v>
      </c>
      <c r="J63" s="94">
        <v>0.47433902620645085</v>
      </c>
      <c r="L63" s="77" t="str">
        <f t="shared" si="2"/>
        <v>Tidak Valid</v>
      </c>
      <c r="O63" s="99"/>
      <c r="P63" s="96"/>
      <c r="Q63" s="96"/>
      <c r="R63" s="96"/>
      <c r="S63" s="96"/>
      <c r="T63" s="97"/>
      <c r="V63" s="77" t="str">
        <f t="shared" si="3"/>
        <v>Tidak Valid</v>
      </c>
    </row>
    <row r="64" spans="5:22" x14ac:dyDescent="0.25">
      <c r="E64" s="44" t="s">
        <v>165</v>
      </c>
      <c r="F64" s="41">
        <v>0.66999403633958476</v>
      </c>
      <c r="G64" s="41">
        <v>0.66605059595938421</v>
      </c>
      <c r="H64" s="41">
        <v>8.0435374263364418E-2</v>
      </c>
      <c r="I64" s="41">
        <v>8.3295943168719031</v>
      </c>
      <c r="J64" s="93">
        <v>5.6843418860808015E-14</v>
      </c>
      <c r="L64" s="77" t="str">
        <f t="shared" si="2"/>
        <v>Valid</v>
      </c>
      <c r="O64" s="99" t="s">
        <v>165</v>
      </c>
      <c r="P64" s="96">
        <v>0.67326435610924262</v>
      </c>
      <c r="Q64" s="96">
        <v>0.67836795668622341</v>
      </c>
      <c r="R64" s="96">
        <v>7.2229181317204363E-2</v>
      </c>
      <c r="S64" s="96">
        <v>9.3212236914677149</v>
      </c>
      <c r="T64" s="97">
        <v>5.6843418860808015E-14</v>
      </c>
      <c r="V64" s="77" t="str">
        <f t="shared" si="3"/>
        <v>Valid</v>
      </c>
    </row>
    <row r="65" spans="5:22" x14ac:dyDescent="0.25">
      <c r="E65" s="44" t="s">
        <v>166</v>
      </c>
      <c r="F65" s="41">
        <v>0.80578950269999805</v>
      </c>
      <c r="G65" s="41">
        <v>0.80146337969121695</v>
      </c>
      <c r="H65" s="41">
        <v>5.3228693301480105E-2</v>
      </c>
      <c r="I65" s="41">
        <v>15.138254439877295</v>
      </c>
      <c r="J65" s="93">
        <v>5.6843418860808015E-14</v>
      </c>
      <c r="L65" s="77" t="str">
        <f t="shared" si="2"/>
        <v>Valid</v>
      </c>
      <c r="O65" s="99" t="s">
        <v>166</v>
      </c>
      <c r="P65" s="96">
        <v>0.8029248681921487</v>
      </c>
      <c r="Q65" s="96">
        <v>0.79717639725193579</v>
      </c>
      <c r="R65" s="96">
        <v>5.8307254044731402E-2</v>
      </c>
      <c r="S65" s="96">
        <v>13.770582774763689</v>
      </c>
      <c r="T65" s="97">
        <v>5.6843418860808015E-14</v>
      </c>
      <c r="V65" s="77" t="str">
        <f t="shared" si="3"/>
        <v>Valid</v>
      </c>
    </row>
    <row r="66" spans="5:22" x14ac:dyDescent="0.25">
      <c r="E66" s="44" t="s">
        <v>167</v>
      </c>
      <c r="F66" s="41">
        <v>0.71106756395706117</v>
      </c>
      <c r="G66" s="41">
        <v>0.71241731041195211</v>
      </c>
      <c r="H66" s="41">
        <v>6.3402931889385977E-2</v>
      </c>
      <c r="I66" s="41">
        <v>11.215058085919495</v>
      </c>
      <c r="J66" s="93">
        <v>5.6843418860808015E-14</v>
      </c>
      <c r="L66" s="77" t="str">
        <f t="shared" si="2"/>
        <v>Valid</v>
      </c>
      <c r="O66" s="99" t="s">
        <v>167</v>
      </c>
      <c r="P66" s="96">
        <v>0.71040268300199005</v>
      </c>
      <c r="Q66" s="96">
        <v>0.71891184107161454</v>
      </c>
      <c r="R66" s="96">
        <v>6.3243745453513606E-2</v>
      </c>
      <c r="S66" s="96">
        <v>11.232773737668039</v>
      </c>
      <c r="T66" s="97">
        <v>5.6843418860808015E-14</v>
      </c>
      <c r="V66" s="77" t="str">
        <f t="shared" si="3"/>
        <v>Valid</v>
      </c>
    </row>
    <row r="67" spans="5:22" x14ac:dyDescent="0.25">
      <c r="E67" s="44" t="s">
        <v>168</v>
      </c>
      <c r="F67" s="41">
        <v>0.58877660273848786</v>
      </c>
      <c r="G67" s="41">
        <v>0.5707929922134688</v>
      </c>
      <c r="H67" s="41">
        <v>0.10173147161691852</v>
      </c>
      <c r="I67" s="41">
        <v>5.7875561355840155</v>
      </c>
      <c r="J67" s="93">
        <v>1.2622251688299002E-8</v>
      </c>
      <c r="L67" s="77" t="str">
        <f t="shared" si="2"/>
        <v>Valid</v>
      </c>
      <c r="O67" s="99" t="s">
        <v>168</v>
      </c>
      <c r="P67" s="96">
        <v>0.59199510365568753</v>
      </c>
      <c r="Q67" s="96">
        <v>0.57459984630439986</v>
      </c>
      <c r="R67" s="96">
        <v>0.10740089697574945</v>
      </c>
      <c r="S67" s="96">
        <v>5.5120126584171532</v>
      </c>
      <c r="T67" s="97">
        <v>5.6930900882434798E-8</v>
      </c>
      <c r="V67" s="77" t="str">
        <f t="shared" si="3"/>
        <v>Valid</v>
      </c>
    </row>
    <row r="68" spans="5:22" x14ac:dyDescent="0.25">
      <c r="E68" s="44" t="s">
        <v>169</v>
      </c>
      <c r="F68" s="41">
        <v>0.51445197999676884</v>
      </c>
      <c r="G68" s="41">
        <v>0.51194015326538511</v>
      </c>
      <c r="H68" s="41">
        <v>0.1129172679342612</v>
      </c>
      <c r="I68" s="41">
        <v>4.5560080349825265</v>
      </c>
      <c r="J68" s="93">
        <v>6.5595388036854274E-6</v>
      </c>
      <c r="L68" s="77" t="str">
        <f t="shared" si="2"/>
        <v>Valid</v>
      </c>
      <c r="O68" s="99" t="s">
        <v>169</v>
      </c>
      <c r="P68" s="96">
        <v>0.50428991559330105</v>
      </c>
      <c r="Q68" s="96">
        <v>0.51094024700611707</v>
      </c>
      <c r="R68" s="96">
        <v>0.11714416042077282</v>
      </c>
      <c r="S68" s="96">
        <v>4.3048660196285535</v>
      </c>
      <c r="T68" s="97">
        <v>2.0113439006763656E-5</v>
      </c>
      <c r="V68" s="77" t="str">
        <f t="shared" si="3"/>
        <v>Valid</v>
      </c>
    </row>
    <row r="69" spans="5:22" x14ac:dyDescent="0.25">
      <c r="E69" s="44" t="s">
        <v>170</v>
      </c>
      <c r="F69" s="41">
        <v>0.52557464091701855</v>
      </c>
      <c r="G69" s="41">
        <v>0.50569682701733176</v>
      </c>
      <c r="H69" s="41">
        <v>0.13533136133375948</v>
      </c>
      <c r="I69" s="41">
        <v>3.8836130497558945</v>
      </c>
      <c r="J69" s="93">
        <v>1.1674077501311331E-4</v>
      </c>
      <c r="L69" s="77" t="str">
        <f t="shared" si="2"/>
        <v>Valid</v>
      </c>
      <c r="O69" s="99" t="s">
        <v>170</v>
      </c>
      <c r="P69" s="96">
        <v>0.53966867221604631</v>
      </c>
      <c r="Q69" s="96">
        <v>0.53667102041072257</v>
      </c>
      <c r="R69" s="96">
        <v>0.13039649458945435</v>
      </c>
      <c r="S69" s="96">
        <v>4.1386746930211675</v>
      </c>
      <c r="T69" s="97">
        <v>4.0990646255067986E-5</v>
      </c>
      <c r="V69" s="77"/>
    </row>
    <row r="70" spans="5:22" x14ac:dyDescent="0.25">
      <c r="E70" s="44" t="s">
        <v>171</v>
      </c>
      <c r="F70" s="41">
        <v>0.64708191898119261</v>
      </c>
      <c r="G70" s="41">
        <v>0.64022993741009804</v>
      </c>
      <c r="H70" s="41">
        <v>8.4152143827316075E-2</v>
      </c>
      <c r="I70" s="41">
        <v>7.689428807767908</v>
      </c>
      <c r="J70" s="93">
        <v>5.6843418860808015E-14</v>
      </c>
      <c r="L70" s="77" t="str">
        <f t="shared" si="2"/>
        <v>Valid</v>
      </c>
      <c r="O70" s="99" t="s">
        <v>171</v>
      </c>
      <c r="P70" s="96">
        <v>0.63489588203150837</v>
      </c>
      <c r="Q70" s="96">
        <v>0.62765870285203162</v>
      </c>
      <c r="R70" s="96">
        <v>8.5453293716319934E-2</v>
      </c>
      <c r="S70" s="96">
        <v>7.4297414929280308</v>
      </c>
      <c r="T70" s="97">
        <v>5.1159076974727213E-13</v>
      </c>
      <c r="V70" s="77" t="str">
        <f t="shared" si="3"/>
        <v>Valid</v>
      </c>
    </row>
    <row r="71" spans="5:22" x14ac:dyDescent="0.25">
      <c r="E71" s="44" t="s">
        <v>172</v>
      </c>
      <c r="F71" s="41">
        <v>0.77284589788946156</v>
      </c>
      <c r="G71" s="41">
        <v>0.7703518214757169</v>
      </c>
      <c r="H71" s="41">
        <v>5.9728245940201173E-2</v>
      </c>
      <c r="I71" s="41">
        <v>12.939370405473161</v>
      </c>
      <c r="J71" s="93">
        <v>5.6843418860808015E-14</v>
      </c>
      <c r="L71" s="77" t="str">
        <f t="shared" si="2"/>
        <v>Valid</v>
      </c>
      <c r="O71" s="99" t="s">
        <v>172</v>
      </c>
      <c r="P71" s="96">
        <v>0.77275776298504584</v>
      </c>
      <c r="Q71" s="96">
        <v>0.76746076362395244</v>
      </c>
      <c r="R71" s="96">
        <v>6.7024727378667562E-2</v>
      </c>
      <c r="S71" s="96">
        <v>11.529442837107263</v>
      </c>
      <c r="T71" s="97">
        <v>5.6843418860808015E-14</v>
      </c>
      <c r="V71" s="77"/>
    </row>
    <row r="72" spans="5:22" x14ac:dyDescent="0.25">
      <c r="E72" s="44" t="s">
        <v>173</v>
      </c>
      <c r="F72" s="41">
        <v>0.78264194925571484</v>
      </c>
      <c r="G72" s="41">
        <v>0.78621056692865543</v>
      </c>
      <c r="H72" s="41">
        <v>4.7999895287661666E-2</v>
      </c>
      <c r="I72" s="41">
        <v>16.305076179132673</v>
      </c>
      <c r="J72" s="93">
        <v>5.6843418860808015E-14</v>
      </c>
      <c r="L72" s="77" t="str">
        <f t="shared" si="2"/>
        <v>Valid</v>
      </c>
      <c r="O72" s="99" t="s">
        <v>173</v>
      </c>
      <c r="P72" s="96">
        <v>0.77932214200150562</v>
      </c>
      <c r="Q72" s="96">
        <v>0.77433094972503713</v>
      </c>
      <c r="R72" s="96">
        <v>5.4470763489179549E-2</v>
      </c>
      <c r="S72" s="96">
        <v>14.307163918425994</v>
      </c>
      <c r="T72" s="97">
        <v>5.6843418860808015E-14</v>
      </c>
      <c r="V72" s="77" t="str">
        <f t="shared" si="3"/>
        <v>Valid</v>
      </c>
    </row>
    <row r="73" spans="5:22" x14ac:dyDescent="0.25">
      <c r="E73" s="44" t="s">
        <v>174</v>
      </c>
      <c r="F73" s="41">
        <v>0.84180765575526417</v>
      </c>
      <c r="G73" s="41">
        <v>0.83944864668967079</v>
      </c>
      <c r="H73" s="41">
        <v>3.253097625275745E-2</v>
      </c>
      <c r="I73" s="41">
        <v>25.877110149250726</v>
      </c>
      <c r="J73" s="93">
        <v>5.6843418860808015E-14</v>
      </c>
      <c r="L73" s="77" t="str">
        <f t="shared" si="2"/>
        <v>Valid</v>
      </c>
      <c r="O73" s="99" t="s">
        <v>174</v>
      </c>
      <c r="P73" s="96">
        <v>0.84570387953825565</v>
      </c>
      <c r="Q73" s="96">
        <v>0.84175016527308788</v>
      </c>
      <c r="R73" s="96">
        <v>3.5293896698683533E-2</v>
      </c>
      <c r="S73" s="96">
        <v>23.961759925755111</v>
      </c>
      <c r="T73" s="97">
        <v>5.6843418860808015E-14</v>
      </c>
      <c r="V73" s="77" t="str">
        <f t="shared" si="3"/>
        <v>Valid</v>
      </c>
    </row>
    <row r="74" spans="5:22" x14ac:dyDescent="0.25">
      <c r="O74"/>
      <c r="P74"/>
      <c r="Q74"/>
      <c r="R74"/>
      <c r="S74"/>
      <c r="T74"/>
      <c r="U74"/>
      <c r="V74"/>
    </row>
    <row r="75" spans="5:22" x14ac:dyDescent="0.25">
      <c r="O75"/>
      <c r="P75"/>
      <c r="Q75"/>
      <c r="R75"/>
      <c r="S75"/>
      <c r="T75"/>
      <c r="U75"/>
      <c r="V75"/>
    </row>
    <row r="76" spans="5:22" x14ac:dyDescent="0.25">
      <c r="O76"/>
      <c r="P76"/>
      <c r="Q76"/>
      <c r="R76"/>
      <c r="S76"/>
      <c r="T76"/>
      <c r="U76"/>
      <c r="V76"/>
    </row>
    <row r="77" spans="5:22" x14ac:dyDescent="0.25">
      <c r="O77"/>
      <c r="P77"/>
      <c r="Q77"/>
      <c r="R77"/>
      <c r="S77"/>
      <c r="T77"/>
      <c r="U77"/>
      <c r="V77"/>
    </row>
    <row r="78" spans="5:22" x14ac:dyDescent="0.25">
      <c r="O78"/>
      <c r="P78"/>
      <c r="Q78"/>
      <c r="R78"/>
      <c r="S78"/>
      <c r="T78"/>
      <c r="U78"/>
      <c r="V78"/>
    </row>
    <row r="79" spans="5:22" x14ac:dyDescent="0.25">
      <c r="O79"/>
      <c r="P79"/>
      <c r="Q79"/>
      <c r="R79"/>
      <c r="S79"/>
      <c r="T79"/>
      <c r="U79"/>
      <c r="V79"/>
    </row>
    <row r="80" spans="5:22" x14ac:dyDescent="0.25">
      <c r="O80"/>
      <c r="P80"/>
      <c r="Q80"/>
      <c r="R80"/>
      <c r="S80"/>
      <c r="T80"/>
      <c r="U80"/>
      <c r="V80"/>
    </row>
    <row r="81" spans="15:22" x14ac:dyDescent="0.25">
      <c r="O81"/>
      <c r="P81"/>
      <c r="Q81"/>
      <c r="R81"/>
      <c r="S81"/>
      <c r="T81"/>
      <c r="U81"/>
      <c r="V81"/>
    </row>
    <row r="82" spans="15:22" x14ac:dyDescent="0.25">
      <c r="O82"/>
      <c r="P82"/>
      <c r="Q82"/>
      <c r="R82"/>
      <c r="S82"/>
      <c r="T82"/>
      <c r="U82"/>
      <c r="V82"/>
    </row>
    <row r="83" spans="15:22" x14ac:dyDescent="0.25">
      <c r="O83"/>
      <c r="P83"/>
      <c r="Q83"/>
      <c r="R83"/>
      <c r="S83"/>
      <c r="T83"/>
      <c r="U83"/>
      <c r="V83"/>
    </row>
    <row r="84" spans="15:22" x14ac:dyDescent="0.25">
      <c r="O84"/>
      <c r="P84"/>
      <c r="Q84"/>
      <c r="R84"/>
      <c r="S84"/>
      <c r="T84"/>
      <c r="U84"/>
      <c r="V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Convergent Validity All</vt:lpstr>
      <vt:lpstr>Discriminant Validity All</vt:lpstr>
      <vt:lpstr>Reliabilitas dan Model</vt:lpstr>
      <vt:lpstr>Inner Model</vt:lpstr>
      <vt:lpstr>Bootstraping Uji Hipotesa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2020-01-13T12:10:05Z</dcterms:created>
  <dcterms:modified xsi:type="dcterms:W3CDTF">2020-01-23T14:21:22Z</dcterms:modified>
</cp:coreProperties>
</file>